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66" documentId="13_ncr:1_{F6CB121F-512D-4AA6-A0C1-0FB36C537598}" xr6:coauthVersionLast="47" xr6:coauthVersionMax="47" xr10:uidLastSave="{C1A4FC7F-4B47-490C-BBE0-56C8BBBBA31F}"/>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<sst xmlns="http://schemas.openxmlformats.org/spreadsheetml/2006/main" count="180285" uniqueCount="39127">
  <si>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</si>
  <si>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</si>
  <si>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</si>
  <si>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</si>
  <si>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</si>
  <si>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</si>
  <si>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</si>
  <si>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</si>
  <si>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</si>
  <si>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</si>
  <si>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</si>
  <si>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</si>
  <si>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</si>
  <si>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</si>
  <si>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</si>
  <si>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</si>
  <si>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</si>
  <si>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</si>
  <si>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</si>
  <si>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</si>
  <si>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</si>
  <si>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</si>
  <si>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</si>
  <si>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</si>
  <si>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</si>
  <si>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</si>
  <si>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</si>
  <si>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</si>
  <si>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</si>
  <si>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</si>
  <si>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</si>
  <si>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</si>
  <si>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</si>
  <si>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</si>
  <si>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</si>
  <si>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</si>
  <si>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</si>
  <si>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</si>
  <si>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</si>
  <si>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</si>
  <si>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</si>
  <si>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</si>
  <si>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</si>
  <si>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</si>
  <si>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</si>
  <si>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</si>
  <si>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</si>
  <si>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</si>
  <si>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</si>
  <si>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</si>
  <si>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</si>
  <si>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</si>
  <si>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</si>
  <si>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</si>
  <si>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</si>
  <si>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</si>
  <si>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</si>
  <si>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</si>
  <si>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</si>
  <si>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</si>
  <si>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</si>
  <si>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</si>
  <si>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</si>
  <si>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</si>
  <si>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</si>
  <si>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</si>
  <si>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</si>
  <si>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</si>
  <si>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</si>
  <si>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</si>
  <si>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</si>
  <si>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</si>
  <si>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</si>
  <si>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</si>
  <si>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</si>
  <si>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</si>
  <si>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</si>
  <si>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</si>
  <si>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</si>
  <si>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</si>
  <si>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</si>
  <si>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</si>
  <si>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</si>
  <si>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</si>
  <si>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</si>
  <si>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</si>
  <si>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</si>
  <si>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</si>
  <si>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</si>
  <si>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</si>
  <si>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</si>
  <si>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</si>
  <si>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</si>
  <si>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</si>
  <si>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</si>
  <si>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</si>
  <si>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</si>
  <si>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</si>
  <si>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</si>
  <si>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</si>
  <si>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</si>
  <si>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</si>
  <si>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</si>
  <si>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</si>
  <si>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</si>
  <si>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</si>
  <si>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</si>
  <si>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</si>
  <si>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</si>
  <si>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</si>
  <si>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</si>
  <si>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</si>
  <si>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</si>
  <si>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</si>
  <si>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</si>
  <si>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</si>
  <si>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</si>
  <si>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</si>
  <si>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</si>
  <si>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</si>
  <si>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</si>
  <si>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</si>
  <si>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</si>
  <si>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</si>
  <si>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</si>
  <si>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</si>
  <si>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</si>
  <si>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</si>
  <si>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</si>
  <si>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</si>
  <si>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</si>
  <si>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</si>
  <si>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</si>
  <si>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</si>
  <si>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</si>
  <si>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</si>
  <si>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</si>
  <si>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</si>
  <si>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</si>
  <si>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</si>
  <si>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</si>
  <si>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</si>
  <si>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</si>
  <si>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</si>
  <si>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</si>
  <si>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</si>
  <si>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</si>
  <si>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</si>
  <si>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</si>
  <si>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</si>
  <si>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</si>
  <si>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</si>
  <si>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</si>
  <si>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</si>
  <si>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</si>
  <si>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</si>
  <si>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</si>
  <si>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</si>
  <si>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</si>
  <si>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</si>
  <si>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</si>
  <si>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</si>
  <si>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</si>
  <si>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</si>
  <si>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</si>
  <si>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</si>
  <si>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</si>
  <si>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</si>
  <si>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</si>
  <si>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</si>
  <si>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</si>
  <si>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</si>
  <si>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</si>
  <si>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</si>
  <si>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</si>
  <si>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</si>
  <si>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</si>
  <si>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</si>
  <si>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</si>
  <si>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</si>
  <si>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</si>
  <si>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</si>
  <si>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</si>
  <si>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</si>
  <si>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</si>
  <si>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</si>
  <si>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</si>
  <si>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</si>
  <si>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</si>
  <si>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</si>
  <si>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</si>
  <si>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</si>
  <si>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</si>
  <si>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</si>
  <si>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</si>
  <si>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</si>
  <si>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</si>
  <si>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</si>
  <si>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</si>
  <si>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</si>
  <si>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</si>
  <si>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</si>
  <si>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</si>
  <si>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</si>
  <si>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</si>
  <si>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</si>
  <si>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</si>
  <si>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</si>
  <si>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</si>
  <si>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</si>
  <si>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</si>
  <si>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</si>
  <si>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</si>
  <si>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</si>
  <si>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</si>
  <si>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</si>
  <si>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</si>
  <si>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</si>
  <si>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</si>
  <si>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</si>
  <si>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</si>
  <si>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</si>
  <si>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</si>
  <si>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</si>
  <si>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</si>
  <si>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</si>
  <si>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</si>
  <si>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</si>
  <si>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</si>
  <si>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</si>
  <si>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</si>
  <si>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</si>
  <si>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</si>
  <si>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</si>
  <si>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</si>
  <si>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</si>
  <si>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</si>
  <si>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</si>
  <si>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</si>
  <si>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</si>
  <si>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</si>
  <si>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</si>
  <si>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</si>
  <si>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</si>
  <si>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</si>
  <si>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</si>
  <si>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</si>
  <si>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</si>
  <si>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</si>
  <si>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</si>
  <si>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</si>
  <si>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</si>
  <si>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</si>
  <si>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</si>
  <si>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</si>
  <si>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</si>
  <si>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</si>
  <si>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</si>
  <si>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</si>
  <si>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</si>
  <si>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</si>
  <si>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</si>
  <si>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</si>
  <si>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</si>
  <si>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</si>
  <si>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</si>
  <si>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</si>
  <si>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</si>
  <si>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</si>
  <si>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</si>
  <si>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</si>
  <si>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</si>
  <si>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</si>
  <si>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</si>
  <si>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</si>
  <si>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</si>
  <si>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</si>
  <si>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</si>
  <si>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</si>
  <si>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</si>
  <si>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</si>
  <si>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</si>
  <si>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</si>
  <si>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</si>
  <si>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</si>
  <si>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</si>
  <si>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</si>
  <si>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</si>
  <si>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</si>
  <si>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</si>
  <si>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</si>
  <si>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</si>
  <si>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</si>
  <si>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</si>
  <si>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</si>
  <si>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</si>
  <si>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</si>
  <si>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</si>
  <si>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</si>
  <si>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</si>
  <si>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</si>
  <si>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</si>
  <si>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</si>
  <si>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</si>
  <si>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</si>
  <si>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</si>
  <si>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</si>
  <si>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</si>
  <si>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</si>
  <si>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</si>
  <si>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</si>
  <si>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</si>
  <si>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</si>
  <si>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</si>
  <si>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</si>
  <si>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</si>
  <si>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</si>
  <si>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</si>
  <si>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</si>
  <si>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</si>
  <si>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</si>
  <si>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</si>
  <si>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</si>
  <si>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</si>
  <si>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</si>
  <si>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</si>
  <si>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</si>
  <si>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</si>
  <si>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</si>
  <si>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</si>
  <si>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</si>
  <si>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</si>
  <si>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</si>
  <si>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</si>
  <si>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</si>
  <si>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</si>
  <si>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</si>
  <si>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</si>
  <si>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</si>
  <si>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</si>
  <si>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</si>
  <si>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</si>
  <si>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</si>
  <si>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</si>
  <si>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</si>
  <si>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</si>
  <si>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</si>
  <si>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</si>
  <si>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</si>
  <si>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</si>
  <si>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</si>
  <si>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</si>
  <si>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</si>
  <si>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</si>
  <si>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</si>
  <si>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</si>
  <si>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</si>
  <si>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</si>
  <si>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</si>
  <si>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</si>
  <si>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</si>
  <si>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</si>
  <si>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</si>
  <si>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</si>
  <si>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</si>
  <si>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</si>
  <si>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</si>
  <si>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</si>
  <si>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</si>
  <si>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</si>
  <si>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</si>
  <si>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</si>
  <si>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</si>
  <si>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</si>
  <si>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</si>
  <si>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</si>
  <si>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</si>
  <si>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</si>
  <si>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</si>
  <si>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</si>
  <si>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</si>
  <si>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</si>
  <si>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</si>
  <si>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</si>
  <si>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</si>
  <si>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</si>
  <si>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</si>
  <si>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</si>
  <si>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</si>
  <si>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</si>
  <si>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</si>
  <si>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</si>
  <si>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</si>
  <si>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</si>
  <si>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</si>
  <si>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</si>
  <si>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</si>
  <si>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</si>
  <si>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</si>
  <si>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</si>
  <si>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</si>
  <si>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</si>
  <si>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</si>
  <si>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</si>
  <si>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</si>
  <si>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</si>
  <si>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</si>
  <si>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</si>
  <si>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</si>
  <si>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</si>
  <si>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</si>
  <si>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</si>
  <si>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</si>
  <si>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</si>
  <si>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</si>
  <si>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</si>
  <si>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</si>
  <si>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</si>
  <si>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</si>
  <si>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</si>
  <si>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</si>
  <si>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</si>
  <si>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</si>
  <si>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</si>
  <si>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</si>
  <si>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</si>
  <si>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</si>
  <si>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</si>
  <si>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</si>
  <si>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</si>
  <si>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</si>
  <si>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</si>
  <si>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</si>
  <si>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</si>
  <si>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</si>
  <si>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</si>
  <si>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</si>
  <si>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</si>
  <si>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</si>
  <si>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</si>
  <si>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</si>
  <si>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</si>
  <si>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</si>
  <si>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</si>
  <si>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</si>
  <si>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</si>
  <si>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</si>
  <si>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</si>
  <si>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</si>
  <si>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</si>
  <si>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</si>
  <si>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</si>
  <si>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</si>
  <si>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</si>
  <si>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</si>
  <si>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</si>
  <si>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</si>
  <si>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</si>
  <si>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</si>
  <si>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</si>
  <si>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</si>
  <si>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</si>
  <si>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</si>
  <si>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</si>
  <si>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</si>
  <si>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</si>
  <si>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</si>
  <si>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</si>
  <si>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</si>
  <si>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</si>
  <si>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</si>
  <si>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</si>
  <si>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</si>
  <si>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</si>
  <si>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</si>
  <si>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</si>
  <si>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</si>
  <si>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</si>
  <si>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</si>
  <si>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</si>
  <si>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</si>
  <si>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</si>
  <si>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</si>
  <si>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</si>
  <si>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</si>
  <si>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</si>
  <si>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</si>
  <si>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</si>
  <si>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</si>
  <si>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</si>
  <si>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</si>
  <si>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</si>
  <si>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</si>
  <si>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</si>
  <si>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</si>
  <si>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</si>
  <si>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</si>
  <si>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</si>
  <si>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</si>
  <si>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</si>
  <si>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</si>
  <si>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</si>
  <si>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</si>
  <si>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</si>
  <si>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</si>
  <si>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</si>
  <si>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</si>
  <si>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</si>
  <si>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</si>
  <si>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</si>
  <si>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</si>
  <si>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</si>
  <si>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</si>
  <si>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</si>
  <si>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</si>
  <si>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</si>
  <si>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</si>
  <si>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</si>
  <si>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</si>
  <si>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</si>
  <si>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</si>
  <si>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</si>
  <si>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</si>
  <si>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</si>
  <si>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</si>
  <si>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</si>
  <si>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</si>
  <si>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</si>
  <si>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</si>
  <si>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</si>
  <si>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</si>
  <si>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</si>
  <si>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</si>
  <si>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</si>
  <si>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</si>
  <si>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</si>
  <si>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</si>
  <si>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</si>
  <si>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</si>
  <si>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</si>
  <si>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</si>
  <si>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</si>
  <si>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</si>
  <si>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</si>
  <si>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</si>
  <si>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</si>
  <si>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</si>
  <si>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</si>
  <si>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</si>
  <si>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</si>
  <si>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</si>
  <si>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</si>
  <si>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</si>
  <si>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</si>
  <si>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</si>
  <si>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</si>
  <si>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</si>
  <si>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</si>
  <si>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</si>
  <si>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</si>
  <si>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</si>
  <si>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</si>
  <si>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</si>
  <si>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</si>
  <si>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</si>
  <si>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</si>
  <si>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</si>
  <si>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</si>
  <si>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</si>
  <si>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</si>
  <si>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</si>
  <si>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</si>
  <si>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</si>
  <si>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</si>
  <si>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</si>
  <si>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</si>
  <si>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</si>
  <si>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</si>
  <si>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</si>
  <si>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</si>
  <si>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</si>
  <si>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</si>
  <si>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</si>
  <si>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</si>
  <si>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</si>
  <si>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</si>
  <si>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</si>
  <si>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</si>
  <si>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</si>
  <si>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</si>
  <si>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</si>
  <si>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</si>
  <si>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</si>
  <si>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</si>
  <si>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</si>
  <si>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</si>
  <si>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</si>
  <si>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</si>
  <si>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</si>
  <si>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</si>
  <si>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</si>
  <si>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</si>
  <si>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</si>
  <si>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</si>
  <si>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</si>
  <si>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</si>
  <si>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</si>
  <si>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</si>
  <si>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</si>
  <si>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</si>
  <si>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</si>
  <si>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</si>
  <si>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</si>
  <si>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</si>
  <si>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</si>
  <si>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</si>
  <si>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</si>
  <si>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</si>
  <si>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</si>
  <si>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</si>
  <si>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</si>
  <si>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</si>
  <si>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</si>
  <si>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</si>
  <si>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</si>
  <si>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</si>
  <si>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</si>
  <si>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</si>
  <si>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</si>
  <si>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</si>
  <si>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</si>
  <si>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</si>
  <si>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</si>
  <si>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</si>
  <si>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</si>
  <si>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</si>
  <si>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</si>
  <si>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</si>
  <si>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</si>
  <si>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</si>
  <si>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</si>
  <si>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</si>
  <si>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</si>
  <si>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</si>
  <si>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</si>
  <si>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</si>
  <si>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</si>
  <si>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</si>
  <si>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</si>
  <si>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</si>
  <si>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</si>
  <si>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</si>
  <si>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</si>
  <si>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</si>
  <si>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</si>
  <si>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</si>
  <si>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</si>
  <si>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</si>
  <si>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</si>
  <si>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</si>
  <si>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</si>
  <si>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</si>
  <si>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</si>
  <si>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</si>
  <si>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</si>
  <si>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</si>
  <si>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</si>
  <si>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</si>
  <si>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</si>
  <si>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</si>
  <si>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</si>
  <si>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</si>
  <si>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</si>
  <si>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</si>
  <si>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</si>
  <si>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</si>
  <si>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</si>
  <si>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</si>
  <si>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</si>
  <si>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</si>
  <si>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</si>
  <si>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</si>
  <si>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</si>
  <si>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</si>
  <si>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</si>
  <si>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</si>
  <si>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</si>
  <si>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</si>
  <si>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</si>
  <si>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</si>
  <si>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</si>
  <si>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</si>
  <si>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</si>
  <si>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</si>
  <si>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</si>
  <si>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</si>
  <si>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</si>
  <si>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</si>
  <si>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</si>
  <si>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</si>
  <si>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</si>
  <si>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</si>
  <si>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</si>
  <si>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</si>
  <si>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</si>
  <si>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</si>
  <si>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</si>
  <si>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</si>
  <si>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</si>
  <si>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</si>
  <si>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</si>
  <si>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</si>
  <si>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</si>
  <si>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</si>
  <si>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</si>
  <si>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</si>
  <si>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</si>
  <si>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</si>
  <si>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</si>
  <si>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</si>
  <si>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</si>
  <si>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</si>
  <si>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</si>
  <si>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</si>
  <si>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</si>
  <si>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</si>
  <si>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</si>
  <si>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</si>
  <si>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</si>
  <si>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</si>
  <si>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</si>
  <si>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</si>
  <si>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</si>
  <si>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</si>
  <si>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</si>
  <si>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</si>
  <si>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</si>
  <si>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</si>
  <si>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</si>
  <si>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</si>
  <si>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</si>
  <si>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</si>
  <si>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</si>
  <si>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</si>
  <si>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</si>
  <si>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</si>
  <si>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</si>
  <si>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</si>
  <si>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</si>
  <si>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</si>
  <si>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</si>
  <si>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</si>
  <si>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</si>
  <si>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</si>
  <si>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</si>
  <si>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</si>
  <si>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</si>
  <si>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</si>
  <si>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</si>
  <si>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</si>
  <si>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</si>
  <si>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</si>
  <si>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</si>
  <si>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</si>
  <si>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</si>
  <si>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</si>
  <si>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</si>
  <si>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</si>
  <si>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</si>
  <si>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</si>
  <si>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</si>
  <si>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</si>
  <si>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</si>
  <si>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</si>
  <si>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</si>
  <si>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</si>
  <si>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</si>
  <si>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</si>
  <si>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</si>
  <si>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</si>
  <si>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</si>
  <si>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</si>
  <si>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</si>
  <si>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</si>
  <si>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</si>
  <si>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</si>
  <si>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</si>
  <si>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</si>
  <si>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</si>
  <si>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</si>
  <si>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</si>
  <si>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</si>
  <si>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</si>
  <si>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</si>
  <si>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</si>
  <si>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</si>
  <si>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</si>
  <si>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</si>
  <si>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</si>
  <si>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</si>
  <si>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</si>
  <si>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</si>
  <si>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</si>
  <si>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</si>
  <si>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</si>
  <si>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</si>
  <si>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</si>
  <si>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</si>
  <si>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</si>
  <si>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</si>
  <si>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</si>
  <si>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</si>
  <si>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</si>
  <si>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</si>
  <si>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</si>
  <si>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</si>
  <si>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</si>
  <si>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</si>
  <si>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</si>
  <si>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</si>
  <si>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</si>
  <si>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</si>
  <si>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</si>
  <si>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</si>
  <si>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</si>
  <si>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</si>
  <si>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</si>
  <si>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</si>
  <si>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</si>
  <si>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</si>
  <si>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</si>
  <si>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</si>
  <si>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</si>
  <si>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</si>
  <si>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</si>
  <si>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</si>
  <si>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</si>
  <si>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</si>
  <si>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</si>
  <si>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</si>
  <si>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</si>
  <si>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</si>
  <si>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</si>
  <si>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</si>
  <si>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</si>
  <si>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</si>
  <si>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</si>
  <si>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</si>
  <si>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</si>
  <si>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</si>
  <si>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</si>
  <si>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</si>
  <si>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</si>
  <si>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</si>
  <si>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</si>
  <si>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</si>
  <si>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</si>
  <si>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</si>
  <si>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</si>
  <si>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</si>
  <si>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</si>
  <si>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</si>
  <si>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</si>
  <si>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</si>
  <si>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</si>
  <si>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</si>
  <si>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</si>
  <si>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</si>
  <si>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</si>
  <si>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</si>
  <si>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</si>
  <si>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</si>
  <si>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</si>
  <si>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</si>
  <si>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</si>
  <si>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</si>
  <si>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</si>
  <si>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</si>
  <si>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</si>
  <si>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</si>
  <si>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</si>
  <si>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</si>
  <si>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</si>
  <si>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</si>
  <si>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</si>
  <si>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</si>
  <si>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</si>
  <si>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</si>
  <si>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</si>
  <si>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</si>
  <si>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</si>
  <si>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</si>
  <si>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</si>
  <si>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</si>
  <si>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</si>
  <si>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</si>
  <si>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</si>
  <si>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</si>
  <si>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</si>
  <si>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</si>
  <si>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</si>
  <si>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</si>
  <si>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</si>
  <si>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</si>
  <si>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</si>
  <si>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</si>
  <si>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</si>
  <si>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</si>
  <si>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</si>
  <si>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</si>
  <si>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</si>
  <si>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</si>
  <si>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</si>
  <si>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</si>
  <si>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</si>
  <si>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</si>
  <si>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</si>
  <si>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</si>
  <si>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</si>
  <si>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</si>
  <si>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</si>
  <si>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</si>
  <si>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</si>
  <si>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</si>
  <si>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</si>
  <si>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</si>
  <si>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</si>
  <si>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</si>
  <si>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</si>
  <si>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</si>
  <si>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</si>
  <si>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</si>
  <si>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</si>
  <si>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</si>
  <si>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</si>
  <si>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</si>
  <si>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</si>
  <si>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</si>
  <si>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</si>
  <si>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</si>
  <si>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</si>
  <si>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</si>
  <si>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</si>
  <si>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</si>
  <si>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</si>
  <si>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</si>
  <si>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</si>
  <si>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</si>
  <si>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</si>
  <si>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</si>
  <si>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</si>
  <si>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</si>
  <si>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</si>
  <si>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</si>
  <si>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</si>
  <si>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</si>
  <si>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</si>
  <si>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</si>
  <si>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</si>
  <si>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</si>
  <si>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</si>
  <si>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</si>
  <si>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</si>
  <si>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</si>
  <si>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</si>
  <si>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</si>
  <si>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</si>
  <si>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</si>
  <si>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</si>
  <si>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</si>
  <si>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</si>
  <si>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</si>
  <si>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</si>
  <si>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</si>
  <si>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</si>
  <si>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</si>
  <si>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</si>
  <si>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</si>
  <si>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</si>
  <si>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</si>
  <si>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</si>
  <si>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</si>
  <si>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</si>
  <si>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</si>
  <si>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</si>
  <si>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</si>
  <si>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</si>
  <si>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</si>
  <si>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</si>
  <si>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</si>
  <si>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</si>
  <si>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</si>
  <si>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</si>
  <si>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</si>
  <si>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</si>
  <si>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</si>
  <si>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</si>
  <si>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</si>
  <si>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</si>
  <si>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</si>
  <si>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</si>
  <si>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</si>
  <si>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</si>
  <si>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</si>
  <si>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</si>
  <si>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</si>
  <si>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</si>
  <si>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</si>
  <si>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</si>
  <si>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</si>
  <si>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</si>
  <si>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</si>
  <si>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</si>
  <si>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</si>
  <si>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</si>
  <si>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</si>
  <si>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</si>
  <si>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</si>
  <si>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</si>
  <si>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</si>
  <si>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</si>
  <si>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</si>
  <si>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</si>
  <si>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</si>
  <si>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</si>
  <si>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</si>
  <si>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</si>
  <si>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</si>
  <si>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</si>
  <si>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</si>
  <si>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</si>
  <si>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</si>
  <si>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</si>
  <si>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</si>
  <si>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</si>
  <si>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</si>
  <si>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</si>
  <si>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</si>
  <si>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</si>
  <si>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</si>
  <si>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</si>
  <si>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</si>
  <si>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</si>
  <si>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</si>
  <si>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</si>
  <si>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</si>
  <si>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</si>
  <si>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</si>
  <si>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</si>
  <si>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</si>
  <si>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</si>
  <si>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</si>
  <si>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</si>
  <si>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</si>
  <si>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</si>
  <si>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</si>
  <si>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</si>
  <si>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</si>
  <si>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</si>
  <si>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</si>
  <si>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</si>
  <si>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</si>
  <si>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</si>
  <si>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</si>
  <si>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</si>
  <si>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</si>
  <si>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</si>
  <si>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</si>
  <si>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</si>
  <si>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</si>
  <si>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</si>
  <si>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</si>
  <si>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</si>
  <si>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</si>
  <si>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</si>
  <si>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</si>
  <si>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</si>
  <si>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</si>
  <si>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</si>
  <si>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</si>
  <si>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</si>
  <si>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</si>
  <si>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</si>
  <si>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</si>
  <si>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</si>
  <si>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</si>
  <si>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</si>
  <si>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</si>
  <si>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</si>
  <si>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</si>
  <si>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</si>
  <si>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</si>
  <si>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</si>
  <si>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</si>
  <si>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</si>
  <si>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</si>
  <si>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</si>
  <si>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</si>
  <si>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</si>
  <si>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</si>
  <si>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</si>
  <si>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</si>
  <si>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</si>
  <si>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</si>
  <si>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</si>
  <si>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</si>
  <si>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</si>
  <si>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</si>
  <si>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</si>
  <si>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</si>
  <si>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</si>
  <si>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</si>
  <si>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</si>
  <si>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</si>
  <si>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</si>
  <si>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</si>
  <si>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</si>
  <si>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</si>
  <si>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</si>
  <si>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</si>
  <si>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</si>
  <si>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</si>
  <si>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</si>
  <si>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</si>
  <si>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</si>
  <si>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</si>
  <si>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</si>
  <si>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</si>
  <si>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</si>
  <si>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</si>
  <si>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</si>
  <si>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</si>
  <si>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</si>
  <si>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</si>
  <si>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</si>
  <si>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</si>
  <si>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</si>
  <si>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</si>
  <si>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</si>
  <si>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</si>
  <si>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</si>
  <si>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</si>
  <si>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</si>
  <si>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</si>
  <si>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</si>
  <si>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</si>
  <si>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</si>
  <si>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</si>
  <si>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</si>
  <si>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</si>
  <si>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</si>
  <si>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</si>
  <si>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</si>
  <si>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</si>
  <si>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</si>
  <si>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</si>
  <si>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</si>
  <si>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</si>
  <si>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</si>
  <si>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</si>
  <si>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</si>
  <si>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</si>
  <si>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</si>
  <si>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</si>
  <si>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</si>
  <si>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</si>
  <si>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</si>
  <si>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</si>
  <si>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</si>
  <si>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</si>
  <si>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</si>
  <si>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</si>
  <si>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</si>
  <si>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</si>
  <si>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</si>
  <si>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</si>
  <si>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</si>
  <si>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</si>
  <si>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</si>
  <si>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</si>
  <si>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</si>
  <si>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</si>
  <si>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</si>
  <si>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</si>
  <si>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</si>
  <si>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</si>
  <si>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</si>
  <si>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</si>
  <si>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</si>
  <si>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</si>
  <si>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</si>
  <si>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</si>
  <si>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</si>
  <si>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</si>
  <si>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</si>
  <si>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</si>
  <si>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</si>
  <si>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</si>
  <si>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</si>
  <si>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</si>
  <si>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</si>
  <si>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</si>
  <si>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</si>
  <si>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</si>
  <si>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</si>
  <si>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</si>
  <si>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</si>
  <si>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</si>
  <si>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</si>
  <si>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</si>
  <si>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</si>
  <si>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</si>
  <si>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</si>
  <si>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</si>
  <si>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</si>
  <si>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</si>
  <si>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</si>
  <si>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</si>
  <si>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</si>
  <si>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</si>
  <si>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</si>
  <si>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</si>
  <si>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</si>
  <si>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</si>
  <si>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</si>
  <si>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</si>
  <si>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</si>
  <si>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</si>
  <si>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</si>
  <si>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</si>
  <si>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</si>
  <si>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</si>
  <si>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</si>
  <si>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</si>
  <si>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</si>
  <si>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</si>
  <si>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</si>
  <si>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</si>
  <si>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</si>
  <si>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</si>
  <si>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</si>
  <si>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</si>
  <si>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</si>
  <si>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</si>
  <si>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</si>
  <si>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</si>
  <si>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</si>
  <si>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</si>
  <si>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</si>
  <si>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</si>
  <si>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</si>
  <si>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</si>
  <si>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</si>
  <si>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</si>
  <si>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</si>
  <si>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</si>
  <si>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</si>
  <si>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</si>
  <si>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</si>
  <si>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</si>
  <si>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</si>
  <si>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</si>
  <si>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</si>
  <si>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</si>
  <si>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</si>
  <si>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</si>
  <si>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</si>
  <si>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</si>
  <si>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</si>
  <si>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</si>
  <si>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</si>
  <si>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</si>
  <si>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</si>
  <si>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</si>
  <si>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</si>
  <si>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</si>
  <si>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</si>
  <si>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</si>
  <si>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</si>
  <si>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</si>
  <si>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</si>
  <si>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</si>
  <si>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</si>
  <si>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</si>
  <si>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</si>
  <si>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</si>
  <si>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</si>
  <si>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</si>
  <si>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</si>
  <si>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</si>
  <si>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</si>
  <si>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</si>
  <si>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</si>
  <si>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</si>
  <si>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</si>
  <si>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</si>
  <si>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</si>
  <si>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</si>
  <si>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</si>
  <si>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</si>
  <si>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</si>
  <si>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</si>
  <si>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</si>
  <si>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</si>
  <si>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</si>
  <si>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</si>
  <si>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</si>
  <si>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</si>
  <si>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</si>
  <si>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</si>
  <si>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</si>
  <si>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</si>
  <si>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</si>
  <si>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</si>
  <si>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</si>
  <si>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</si>
  <si>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</si>
  <si>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</si>
  <si>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</si>
  <si>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</si>
  <si>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</si>
  <si>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</si>
  <si>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</si>
  <si>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</si>
  <si>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</si>
  <si>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</si>
  <si>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</si>
  <si>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</si>
  <si>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</si>
  <si>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</si>
  <si>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</si>
  <si>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</si>
  <si>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</si>
  <si>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</si>
  <si>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</si>
  <si>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</si>
  <si>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</si>
  <si>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</si>
  <si>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</si>
  <si>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</si>
  <si>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</si>
  <si>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</si>
  <si>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</si>
  <si>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</si>
  <si>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</si>
  <si>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</si>
  <si>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</si>
  <si>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</si>
  <si>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</si>
  <si>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</si>
  <si>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</si>
  <si>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</si>
  <si>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</si>
  <si>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</si>
  <si>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</si>
  <si>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</si>
  <si>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</si>
  <si>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</si>
  <si>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</si>
  <si>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</si>
  <si>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</si>
  <si>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</si>
  <si>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</si>
  <si>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</si>
  <si>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</si>
  <si>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</si>
  <si>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</si>
  <si>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</si>
  <si>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</si>
  <si>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</si>
  <si>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</si>
  <si>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</si>
  <si>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</si>
  <si>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</si>
  <si>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</si>
  <si>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</si>
  <si>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</si>
  <si>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</si>
  <si>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</si>
  <si>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</si>
  <si>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</si>
  <si>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</si>
  <si>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</si>
  <si>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</si>
  <si>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</si>
  <si>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</si>
  <si>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</si>
  <si>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</si>
  <si>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</si>
  <si>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</si>
  <si>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</si>
  <si>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</si>
  <si>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</si>
  <si>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</si>
  <si>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</si>
  <si>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</si>
  <si>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</si>
  <si>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</si>
  <si>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</si>
  <si>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</si>
  <si>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</si>
  <si>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</si>
  <si>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</si>
  <si>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</si>
  <si>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</si>
  <si>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</si>
  <si>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</si>
  <si>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</si>
  <si>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</si>
  <si>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</si>
  <si>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</si>
  <si>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</si>
  <si>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</si>
  <si>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</si>
  <si>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</si>
  <si>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</si>
  <si>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</si>
  <si>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</si>
  <si>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</si>
  <si>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</si>
  <si>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</si>
  <si>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</si>
  <si>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</si>
  <si>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</si>
  <si>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</si>
  <si>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</si>
  <si>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</si>
  <si>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</si>
  <si>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</si>
  <si>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</si>
  <si>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</si>
  <si>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</si>
  <si>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</si>
  <si>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</si>
  <si>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</si>
  <si>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</si>
  <si>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</si>
  <si>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</si>
  <si>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</si>
  <si>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</si>
  <si>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</si>
  <si>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</si>
  <si>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</si>
  <si>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</si>
  <si>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</si>
  <si>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</si>
  <si>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</si>
  <si>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</si>
  <si>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</si>
  <si>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</si>
  <si>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</si>
  <si>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</si>
  <si>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</si>
  <si>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</si>
  <si>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</si>
  <si>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</si>
  <si>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</si>
  <si>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</si>
  <si>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</si>
  <si>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</si>
  <si>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</si>
  <si>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</si>
  <si>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</si>
  <si>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</si>
  <si>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</si>
  <si>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</si>
  <si>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</si>
  <si>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</si>
  <si>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</si>
  <si>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</si>
  <si>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</si>
  <si>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</si>
  <si>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</si>
  <si>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</si>
  <si>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</si>
  <si>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</si>
  <si>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</si>
  <si>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</si>
  <si>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</si>
  <si>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</si>
  <si>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</si>
  <si>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</si>
  <si>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</si>
  <si>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</si>
  <si>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</si>
  <si>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</si>
  <si>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</si>
  <si>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</si>
  <si>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</si>
  <si>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</si>
  <si>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</si>
  <si>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</si>
  <si>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</si>
  <si>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</si>
  <si>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</si>
  <si>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</si>
  <si>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</si>
  <si>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</si>
  <si>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</si>
  <si>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</si>
  <si>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</si>
  <si>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</si>
  <si>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</si>
  <si>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</si>
  <si>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</si>
  <si>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</si>
  <si>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</si>
  <si>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</si>
  <si>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</si>
  <si>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</si>
  <si>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</si>
  <si>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</si>
  <si>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</si>
  <si>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</si>
  <si>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</si>
  <si>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</si>
  <si>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</si>
  <si>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</si>
  <si>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</si>
  <si>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</si>
  <si>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</si>
  <si>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</si>
  <si>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</si>
  <si>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</si>
  <si>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</si>
  <si>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</si>
  <si>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</si>
  <si>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</si>
  <si>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</si>
  <si>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</si>
  <si>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</si>
  <si>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</si>
  <si>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</si>
  <si>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</si>
  <si>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</si>
  <si>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</si>
  <si>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</si>
  <si>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</si>
  <si>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</si>
  <si>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</si>
  <si>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</si>
  <si>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</si>
  <si>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</si>
  <si>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</si>
  <si>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</si>
  <si>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</si>
  <si>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</si>
  <si>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</si>
  <si>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</si>
  <si>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</si>
  <si>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</si>
  <si>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</si>
  <si>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</si>
  <si>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</si>
  <si>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</si>
  <si>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</si>
  <si>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</si>
  <si>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</si>
  <si>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</si>
  <si>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</si>
  <si>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</si>
  <si>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</si>
  <si>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</si>
  <si>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</si>
  <si>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</si>
  <si>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</si>
  <si>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</si>
  <si>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</si>
  <si>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</si>
  <si>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</si>
  <si>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</si>
  <si>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</si>
  <si>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</si>
  <si>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</si>
  <si>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</si>
  <si>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</si>
  <si>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</si>
  <si>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</si>
  <si>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</si>
  <si>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</si>
  <si>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</si>
  <si>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</si>
  <si>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</si>
  <si>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</si>
  <si>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</si>
  <si>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</si>
  <si>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</si>
  <si>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</si>
  <si>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</si>
  <si>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</si>
  <si>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</si>
  <si>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</si>
  <si>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</si>
  <si>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</si>
  <si>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</si>
  <si>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</si>
  <si>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</si>
  <si>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</si>
  <si>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</si>
  <si>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</si>
  <si>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</si>
  <si>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</si>
  <si>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</si>
  <si>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</si>
  <si>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</si>
  <si>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</si>
  <si>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</si>
  <si>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</si>
  <si>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</si>
  <si>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</si>
  <si>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</si>
  <si>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</si>
  <si>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</si>
  <si>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</si>
  <si>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</si>
  <si>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</si>
  <si>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</si>
  <si>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</si>
  <si>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</si>
  <si>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</si>
  <si>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</si>
  <si>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</si>
  <si>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</si>
  <si>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</si>
  <si>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</si>
  <si>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</si>
  <si>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</si>
  <si>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</si>
  <si>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</si>
  <si>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</si>
  <si>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</si>
  <si>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</si>
  <si>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</si>
  <si>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</si>
  <si>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</si>
  <si>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</si>
  <si>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</si>
  <si>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</si>
  <si>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</si>
  <si>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</si>
  <si>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</si>
  <si>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</si>
  <si>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</si>
  <si>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</si>
  <si>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</si>
  <si>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</si>
  <si>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</si>
  <si>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</si>
  <si>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</si>
  <si>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</si>
  <si>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</si>
  <si>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</si>
  <si>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</si>
  <si>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</si>
  <si>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</si>
  <si>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</si>
  <si>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</si>
  <si>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</si>
  <si>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</si>
  <si>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</si>
  <si>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</si>
  <si>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</si>
  <si>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</si>
  <si>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</si>
  <si>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</si>
  <si>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</si>
  <si>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</si>
  <si>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</si>
  <si>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</si>
  <si>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</si>
  <si>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</si>
  <si>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</si>
  <si>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</si>
  <si>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</si>
  <si>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</si>
  <si>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</si>
  <si>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</si>
  <si>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</si>
  <si>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</si>
  <si>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</si>
  <si>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</si>
  <si>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</si>
  <si>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</si>
  <si>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</si>
  <si>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</si>
  <si>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</si>
  <si>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</si>
  <si>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</si>
  <si>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</si>
  <si>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</si>
  <si>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</si>
  <si>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</si>
  <si>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</si>
  <si>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</si>
  <si>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</si>
  <si>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</si>
  <si>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</si>
  <si>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</si>
  <si>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</si>
  <si>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</si>
  <si>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</si>
  <si>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</si>
  <si>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</si>
  <si>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</si>
  <si>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</si>
  <si>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</si>
  <si>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</si>
  <si>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</si>
  <si>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</si>
  <si>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</si>
  <si>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</si>
  <si>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</si>
  <si>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</si>
  <si>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</si>
  <si>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</si>
  <si>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</si>
  <si>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</si>
  <si>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</si>
  <si>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</si>
  <si>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</si>
  <si>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</si>
  <si>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</si>
  <si>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</si>
  <si>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</si>
  <si>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</si>
  <si>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</si>
  <si>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</si>
  <si>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</si>
  <si>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</si>
  <si>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</si>
  <si>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</si>
  <si>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</si>
  <si>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</si>
  <si>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</si>
  <si>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</si>
  <si>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</si>
  <si>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</si>
  <si>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</si>
  <si>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</si>
  <si>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</si>
  <si>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</si>
  <si>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</si>
  <si>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</si>
  <si>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</si>
  <si>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</si>
  <si>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</si>
  <si>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</si>
  <si>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</si>
  <si>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</si>
  <si>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</si>
  <si>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</si>
  <si>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</si>
  <si>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</si>
  <si>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</si>
  <si>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</si>
  <si>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</si>
  <si>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</si>
  <si>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</si>
  <si>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</si>
  <si>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</si>
  <si>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</si>
  <si>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</si>
  <si>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</si>
  <si>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</si>
  <si>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</si>
  <si>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</si>
  <si>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</si>
  <si>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</si>
  <si>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</si>
  <si>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</si>
  <si>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</si>
  <si>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</si>
  <si>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</si>
  <si>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</si>
  <si>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</si>
  <si>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</si>
  <si>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</si>
  <si>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</si>
  <si>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</si>
  <si>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</si>
  <si>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</si>
  <si>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</si>
  <si>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</si>
  <si>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</si>
  <si>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</si>
  <si>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</si>
  <si>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</si>
  <si>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</si>
  <si>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</si>
  <si>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</si>
  <si>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</si>
  <si>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</si>
  <si>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</si>
  <si>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</si>
  <si>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</si>
  <si>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</si>
  <si>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</si>
  <si>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</si>
  <si>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</si>
  <si>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</si>
  <si>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</si>
  <si>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</si>
  <si>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</si>
  <si>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</si>
  <si>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</si>
  <si>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</si>
  <si>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</si>
  <si>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</si>
  <si>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</si>
  <si>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</si>
  <si>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</si>
  <si>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</si>
  <si>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</si>
  <si>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</si>
  <si>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</si>
  <si>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</si>
  <si>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</si>
  <si>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</si>
  <si>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</si>
  <si>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</si>
  <si>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</si>
  <si>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</si>
  <si>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</si>
  <si>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</si>
  <si>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</si>
  <si>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</si>
  <si>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</si>
  <si>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</si>
  <si>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</si>
  <si>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</si>
  <si>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</si>
  <si>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</si>
  <si>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</si>
  <si>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</si>
  <si>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</si>
  <si>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</si>
  <si>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</si>
  <si>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</si>
  <si>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</si>
  <si>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</si>
  <si>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</si>
  <si>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</si>
  <si>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</si>
  <si>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</si>
  <si>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</si>
  <si>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</si>
  <si>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</si>
  <si>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</si>
  <si>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</si>
  <si>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</si>
  <si>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</si>
  <si>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</si>
  <si>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</si>
  <si>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</si>
  <si>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</si>
  <si>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</si>
  <si>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</si>
  <si>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</si>
  <si>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</si>
  <si>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</si>
  <si>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</si>
  <si>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</si>
  <si>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</si>
  <si>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</si>
  <si>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</si>
  <si>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</si>
  <si>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</si>
  <si>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</si>
  <si>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</si>
  <si>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</si>
  <si>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</si>
  <si>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</si>
  <si>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</si>
  <si>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</si>
  <si>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</si>
  <si>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</si>
  <si>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</si>
  <si>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</si>
  <si>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</si>
  <si>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</si>
  <si>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</si>
  <si>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</si>
  <si>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</si>
  <si>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</si>
  <si>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</si>
  <si>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</si>
  <si>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</si>
  <si>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</si>
  <si>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</si>
  <si>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</si>
  <si>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</si>
  <si>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</si>
  <si>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</si>
  <si>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</si>
  <si>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</si>
  <si>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</si>
  <si>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</si>
  <si>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</si>
  <si>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</si>
  <si>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</si>
  <si>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</si>
  <si>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</si>
  <si>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</si>
  <si>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</si>
  <si>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</si>
  <si>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</si>
  <si>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</si>
  <si>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</si>
  <si>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</si>
  <si>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</si>
  <si>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</si>
  <si>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</si>
  <si>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</si>
  <si>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</si>
  <si>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</si>
  <si>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</si>
  <si>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</si>
  <si>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</si>
  <si>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</si>
  <si>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</si>
  <si>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</si>
  <si>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</si>
  <si>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</si>
  <si>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</si>
  <si>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</si>
  <si>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</si>
  <si>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</si>
  <si>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</si>
  <si>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</si>
  <si>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</si>
  <si>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</si>
  <si>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</si>
  <si>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</si>
  <si>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</si>
  <si>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</si>
  <si>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</si>
  <si>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</si>
  <si>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</si>
  <si>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</si>
  <si>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</si>
  <si>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</si>
  <si>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</si>
  <si>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</si>
  <si>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</si>
  <si>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</si>
  <si>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</si>
  <si>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</si>
  <si>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</si>
  <si>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</si>
  <si>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</si>
  <si>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</si>
  <si>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</si>
  <si>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</si>
  <si>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</si>
  <si>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</si>
  <si>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</si>
  <si>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</si>
  <si>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</si>
  <si>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</si>
  <si>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</si>
  <si>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</si>
  <si>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</si>
  <si>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</si>
  <si>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</si>
  <si>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</si>
  <si>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</si>
  <si>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</si>
  <si>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</si>
  <si>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</si>
  <si>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</si>
  <si>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</si>
  <si>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</si>
  <si>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</si>
  <si>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</si>
  <si>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</si>
  <si>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</si>
  <si>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</si>
  <si>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</si>
  <si>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</si>
  <si>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</si>
  <si>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</si>
  <si>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</si>
  <si>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</si>
  <si>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</si>
  <si>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</si>
  <si>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</si>
  <si>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</si>
  <si>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</si>
  <si>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</si>
  <si>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</si>
  <si>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</si>
  <si>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</si>
  <si>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</si>
  <si>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</si>
  <si>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</si>
  <si>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</si>
  <si>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</si>
  <si>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</si>
  <si>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</si>
  <si>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</si>
  <si>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</si>
  <si>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</si>
  <si>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</si>
  <si>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</si>
  <si>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</si>
  <si>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</si>
  <si>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</si>
  <si>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</si>
  <si>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</si>
  <si>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</si>
  <si>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</si>
  <si>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</si>
  <si>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</si>
  <si>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</si>
  <si>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</si>
  <si>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</si>
  <si>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</si>
  <si>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</si>
  <si>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</si>
  <si>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</si>
  <si>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</si>
  <si>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</si>
  <si>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</si>
  <si>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</si>
  <si>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</si>
  <si>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</si>
  <si>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</si>
  <si>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</si>
  <si>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</si>
  <si>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</si>
  <si>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</si>
  <si>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</si>
  <si>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</si>
  <si>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</si>
  <si>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</si>
  <si>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</si>
  <si>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</si>
  <si>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</si>
  <si>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</si>
  <si>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</si>
  <si>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</si>
  <si>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</si>
  <si>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</si>
  <si>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</si>
  <si>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</si>
  <si>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</si>
  <si>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</si>
  <si>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</si>
  <si>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</si>
  <si>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</si>
  <si>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</si>
  <si>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</si>
  <si>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</si>
  <si>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</si>
  <si>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</si>
  <si>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</si>
  <si>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</si>
  <si>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</si>
  <si>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</si>
  <si>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</si>
  <si>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</si>
  <si>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</si>
  <si>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</si>
  <si>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</si>
  <si>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</si>
  <si>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</si>
  <si>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</si>
  <si>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</si>
  <si>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</si>
  <si>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</si>
  <si>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</si>
  <si>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</si>
  <si>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</si>
  <si>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</si>
  <si>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</si>
  <si>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</si>
  <si>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</si>
  <si>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</si>
  <si>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</si>
  <si>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</si>
  <si>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</si>
  <si>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</si>
  <si>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</si>
  <si>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</si>
  <si>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</si>
  <si>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</si>
  <si>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</si>
  <si>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</si>
  <si>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</si>
  <si>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</si>
  <si>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</si>
  <si>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</si>
  <si>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</si>
  <si>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</si>
  <si>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</si>
  <si>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</si>
  <si>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</si>
  <si>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</si>
  <si>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</si>
  <si>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</si>
  <si>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</si>
  <si>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</si>
  <si>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</si>
  <si>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</si>
  <si>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</si>
  <si>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</si>
  <si>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</si>
  <si>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</si>
  <si>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</si>
  <si>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</si>
  <si>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</si>
  <si>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</si>
  <si>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</si>
  <si>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</si>
  <si>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</si>
  <si>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</si>
  <si>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</si>
  <si>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</si>
  <si>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</si>
  <si>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</si>
  <si>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</si>
  <si>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</si>
  <si>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</si>
  <si>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</si>
  <si>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</si>
  <si>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</si>
  <si>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</si>
  <si>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</si>
  <si>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</si>
  <si>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</si>
  <si>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</si>
  <si>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</si>
  <si>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</si>
  <si>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</si>
  <si>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</si>
  <si>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</si>
  <si>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</si>
  <si>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</si>
  <si>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</si>
  <si>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</si>
  <si>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</si>
  <si>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</si>
  <si>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</si>
  <si>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</si>
  <si>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</si>
  <si>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</si>
  <si>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</si>
  <si>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</si>
  <si>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</si>
  <si>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</si>
  <si>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</si>
  <si>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</si>
  <si>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</si>
  <si>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</si>
  <si>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</si>
  <si>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</si>
  <si>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</si>
  <si>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</si>
  <si>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</si>
  <si>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</si>
  <si>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</si>
  <si>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</si>
  <si>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</si>
  <si>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</si>
  <si>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</si>
  <si>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</si>
  <si>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</si>
  <si>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</si>
  <si>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</si>
  <si>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</si>
  <si>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</si>
  <si>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</si>
  <si>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</si>
  <si>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</si>
  <si>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</si>
  <si>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</si>
  <si>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</si>
  <si>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</si>
  <si>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</si>
  <si>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</si>
  <si>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</si>
  <si>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</si>
  <si>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</si>
  <si>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</si>
  <si>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</si>
  <si>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</si>
  <si>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</si>
  <si>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</si>
  <si>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</si>
  <si>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</si>
  <si>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</si>
  <si>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</si>
  <si>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</si>
  <si>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</si>
  <si>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</si>
  <si>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</si>
  <si>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</si>
  <si>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</si>
  <si>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</si>
  <si>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</si>
  <si>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</si>
  <si>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</si>
  <si>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</si>
  <si>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</si>
  <si>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</si>
  <si>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</si>
  <si>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</si>
  <si>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</si>
  <si>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</si>
  <si>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</si>
  <si>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</si>
  <si>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</si>
  <si>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</si>
  <si>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</si>
  <si>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</si>
  <si>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</si>
  <si>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</si>
  <si>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</si>
  <si>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</si>
  <si>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</si>
  <si>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</si>
  <si>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</si>
  <si>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</si>
  <si>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</si>
  <si>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</si>
  <si>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</si>
  <si>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</si>
  <si>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</si>
  <si>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</si>
  <si>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</si>
  <si>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</si>
  <si>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</si>
  <si>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</si>
  <si>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</si>
  <si>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</si>
  <si>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</si>
  <si>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</si>
  <si>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</si>
  <si>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</si>
  <si>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</si>
  <si>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</si>
  <si>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</si>
  <si>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</si>
  <si>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</si>
  <si>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</si>
  <si>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</si>
  <si>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</si>
  <si>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</si>
  <si>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</si>
  <si>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</si>
  <si>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</si>
  <si>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</si>
  <si>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</si>
  <si>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</si>
  <si>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</si>
  <si>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</si>
  <si>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</si>
  <si>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</si>
  <si>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</si>
  <si>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</si>
  <si>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</si>
  <si>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</si>
  <si>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</si>
  <si>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</si>
  <si>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</si>
  <si>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</si>
  <si>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</si>
  <si>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</si>
  <si>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</si>
  <si>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</si>
  <si>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</si>
  <si>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</si>
  <si>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</si>
  <si>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</si>
  <si>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</si>
  <si>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</si>
  <si>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</si>
  <si>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</si>
  <si>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</si>
  <si>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</si>
  <si>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</si>
  <si>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</si>
  <si>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</si>
  <si>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</si>
  <si>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</si>
  <si>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</si>
  <si>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</si>
  <si>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</si>
  <si>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</si>
  <si>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</si>
  <si>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</si>
  <si>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</si>
  <si>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</si>
  <si>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</si>
  <si>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</si>
  <si>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</si>
  <si>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</si>
  <si>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</si>
  <si>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</si>
  <si>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</si>
  <si>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</si>
  <si>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</si>
  <si>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</si>
  <si>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</si>
  <si>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</si>
  <si>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</si>
  <si>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</si>
  <si>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</si>
  <si>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</si>
  <si>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</si>
  <si>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</si>
  <si>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</si>
  <si>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</si>
  <si>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</si>
  <si>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</si>
  <si>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</si>
  <si>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</si>
  <si>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</si>
  <si>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</si>
  <si>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</si>
  <si>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</si>
  <si>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</si>
  <si>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</si>
  <si>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</si>
  <si>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</si>
  <si>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</si>
  <si>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</si>
  <si>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</si>
  <si>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</si>
  <si>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</si>
  <si>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</si>
  <si>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</si>
  <si>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</si>
  <si>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</si>
  <si>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</si>
  <si>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</si>
  <si>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</si>
  <si>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</si>
  <si>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</si>
  <si>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</si>
  <si>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</si>
  <si>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</si>
  <si>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</si>
  <si>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</si>
  <si>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</si>
  <si>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</si>
  <si>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</si>
  <si>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</si>
  <si>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</si>
  <si>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</si>
  <si>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</si>
  <si>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</si>
  <si>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</si>
  <si>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</si>
  <si>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</si>
  <si>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</si>
  <si>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</si>
  <si>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</si>
  <si>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</si>
  <si>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</si>
  <si>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</si>
  <si>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</si>
  <si>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</si>
  <si>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</si>
  <si>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</si>
  <si>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</si>
  <si>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</si>
  <si>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</si>
  <si>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</si>
  <si>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</si>
  <si>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</si>
  <si>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</si>
  <si>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</si>
  <si>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</si>
  <si>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</si>
  <si>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</si>
  <si>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</si>
  <si>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</si>
  <si>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</si>
  <si>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</si>
  <si>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</si>
  <si>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</si>
  <si>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</si>
  <si>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</si>
  <si>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</si>
  <si>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</si>
  <si>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</si>
  <si>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</si>
  <si>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</si>
  <si>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</si>
  <si>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</si>
  <si>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</si>
  <si>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</si>
  <si>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</si>
  <si>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</si>
  <si>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</si>
  <si>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</si>
  <si>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</si>
  <si>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</si>
  <si>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</si>
  <si>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</si>
  <si>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</si>
  <si>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</si>
  <si>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</si>
  <si>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</si>
  <si>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</si>
  <si>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</si>
  <si>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</si>
  <si>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</si>
  <si>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</si>
  <si>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</si>
  <si>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</si>
  <si>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</si>
  <si>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</si>
  <si>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</si>
  <si>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</si>
  <si>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</si>
  <si>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</si>
  <si>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</si>
  <si>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</si>
  <si>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</si>
  <si>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</si>
  <si>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</si>
  <si>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</si>
  <si>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</si>
  <si>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</si>
  <si>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</si>
  <si>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</si>
  <si>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</si>
  <si>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</si>
  <si>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</si>
  <si>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</si>
  <si>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</si>
  <si>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</si>
  <si>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</si>
  <si>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</si>
  <si>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</si>
  <si>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</si>
  <si>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</si>
  <si>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</si>
  <si>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</si>
  <si>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</si>
  <si>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</si>
  <si>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</si>
  <si>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</si>
  <si>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</si>
  <si>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</si>
  <si>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</si>
  <si>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</si>
  <si>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</si>
  <si>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</si>
  <si>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</si>
  <si>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</si>
  <si>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</si>
  <si>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</si>
  <si>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</si>
  <si>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</si>
  <si>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</si>
  <si>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</si>
  <si>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</si>
  <si>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</si>
  <si>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</si>
  <si>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</si>
  <si>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</si>
  <si>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</si>
  <si>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</si>
  <si>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</si>
  <si>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</si>
  <si>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</si>
  <si>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</si>
  <si>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</si>
  <si>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</si>
  <si>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</si>
  <si>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</si>
  <si>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</si>
  <si>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</si>
  <si>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</si>
  <si>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</si>
  <si>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</si>
  <si>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</si>
  <si>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</si>
  <si>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</si>
  <si>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</si>
  <si>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</si>
  <si>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</si>
  <si>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</si>
  <si>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</si>
  <si>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</si>
  <si>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</si>
  <si>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</si>
  <si>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</si>
  <si>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</si>
  <si>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</si>
  <si>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</si>
  <si>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</si>
  <si>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</si>
  <si>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</si>
  <si>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</si>
  <si>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</si>
  <si>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</si>
  <si>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</si>
  <si>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</si>
  <si>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</si>
  <si>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</si>
  <si>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</si>
  <si>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</si>
  <si>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</si>
  <si>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</si>
  <si>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</si>
  <si>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</si>
  <si>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</si>
  <si>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</si>
  <si>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</si>
  <si>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</si>
  <si>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</si>
  <si>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</si>
  <si>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</si>
  <si>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</si>
  <si>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</si>
  <si>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</si>
  <si>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</si>
  <si>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</si>
  <si>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</si>
  <si>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</si>
  <si>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</si>
  <si>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</si>
  <si>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</si>
  <si>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</si>
  <si>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</si>
  <si>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</si>
  <si>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</si>
  <si>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</si>
  <si>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</si>
  <si>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</si>
  <si>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</si>
  <si>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</si>
  <si>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</si>
  <si>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</si>
  <si>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</si>
  <si>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</si>
  <si>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</si>
  <si>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</si>
  <si>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</si>
  <si>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</si>
  <si>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</si>
  <si>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</si>
  <si>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</si>
  <si>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</si>
  <si>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</si>
  <si>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</si>
  <si>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</si>
  <si>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</si>
  <si>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</si>
  <si>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</si>
  <si>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</si>
  <si>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</si>
  <si>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</si>
  <si>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</si>
  <si>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</si>
  <si>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</si>
  <si>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</si>
  <si>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</si>
  <si>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</si>
  <si>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</si>
  <si>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</si>
  <si>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</si>
  <si>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</si>
  <si>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</si>
  <si>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</si>
  <si>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</si>
  <si>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</si>
  <si>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</si>
  <si>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</si>
  <si>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</si>
  <si>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</si>
  <si>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</si>
  <si>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</si>
  <si>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</si>
  <si>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</si>
  <si>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</si>
  <si>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</si>
  <si>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</si>
  <si>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</si>
  <si>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</si>
  <si>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</si>
  <si>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</si>
  <si>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</si>
  <si>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</si>
  <si>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</si>
  <si>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</si>
  <si>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</si>
  <si>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</si>
  <si>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</si>
  <si>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</si>
  <si>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</si>
  <si>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</si>
  <si>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</si>
  <si>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</si>
  <si>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</si>
  <si>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</si>
  <si>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</si>
  <si>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</si>
  <si>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</si>
  <si>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</si>
  <si>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</si>
  <si>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</si>
  <si>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</si>
  <si>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</si>
  <si>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</si>
  <si>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</si>
  <si>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</si>
  <si>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</si>
  <si>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</si>
  <si>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</si>
  <si>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</si>
  <si>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</si>
  <si>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</si>
  <si>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</si>
  <si>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</si>
  <si>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</si>
  <si>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</si>
  <si>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</si>
  <si>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</si>
  <si>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</si>
  <si>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</si>
  <si>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</si>
  <si>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</si>
  <si>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</si>
  <si>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</si>
  <si>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</si>
  <si>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</si>
  <si>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</si>
  <si>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</si>
  <si>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</si>
  <si>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</si>
  <si>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</si>
  <si>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</si>
  <si>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</si>
  <si>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</si>
  <si>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</si>
  <si>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</si>
  <si>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</si>
  <si>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</si>
  <si>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</si>
  <si>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</si>
  <si>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</si>
  <si>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</si>
  <si>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</si>
  <si>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</si>
  <si>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</si>
  <si>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</si>
  <si>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</si>
  <si>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</si>
  <si>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</si>
  <si>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</si>
  <si>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</si>
  <si>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</si>
  <si>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</si>
  <si>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</si>
  <si>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</si>
  <si>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</si>
  <si>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</si>
  <si>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</si>
  <si>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</si>
  <si>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</si>
  <si>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</si>
  <si>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</si>
  <si>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</si>
  <si>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</si>
  <si>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</si>
  <si>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</si>
  <si>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</si>
  <si>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</si>
  <si>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</si>
  <si>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</si>
  <si>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</si>
  <si>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</si>
  <si>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</si>
  <si>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</si>
  <si>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</si>
  <si>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</si>
  <si>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</si>
  <si>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</si>
  <si>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</si>
  <si>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</si>
  <si>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</si>
  <si>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</si>
  <si>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</si>
  <si>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</si>
  <si>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</si>
  <si>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</si>
  <si>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</si>
  <si>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</si>
  <si>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</si>
  <si>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</si>
  <si>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</si>
  <si>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</si>
  <si>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</si>
  <si>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</si>
  <si>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</si>
  <si>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</si>
  <si>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</si>
  <si>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</si>
  <si>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</si>
  <si>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</si>
  <si>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</si>
  <si>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</si>
  <si>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</si>
  <si>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</si>
  <si>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</si>
  <si>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</si>
  <si>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</si>
  <si>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</si>
  <si>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</si>
  <si>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</si>
  <si>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</si>
  <si>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</si>
  <si>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</si>
  <si>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</si>
  <si>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</si>
  <si>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</si>
  <si>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</si>
  <si>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</si>
  <si>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</si>
  <si>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</si>
  <si>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</si>
  <si>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</si>
  <si>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</si>
  <si>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</si>
  <si>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</si>
  <si>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</si>
  <si>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</si>
  <si>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</si>
  <si>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</si>
  <si>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</si>
  <si>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</si>
  <si>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</si>
  <si>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</si>
  <si>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</si>
  <si>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</si>
  <si>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</si>
  <si>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</si>
  <si>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</si>
  <si>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</si>
  <si>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</si>
  <si>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</si>
  <si>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</si>
  <si>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</si>
  <si>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</si>
  <si>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</si>
  <si>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</si>
  <si>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</si>
  <si>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</si>
  <si>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</si>
  <si>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</si>
  <si>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</si>
  <si>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</si>
  <si>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</si>
  <si>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</si>
  <si>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</si>
  <si>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</si>
  <si>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</si>
  <si>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</si>
  <si>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</si>
  <si>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</si>
  <si>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</si>
  <si>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</si>
  <si>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</si>
  <si>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</si>
  <si>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</si>
  <si>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</si>
  <si>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</si>
  <si>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</si>
  <si>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</si>
  <si>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</si>
  <si>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</si>
  <si>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</si>
  <si>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</si>
  <si>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</si>
  <si>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</si>
  <si>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</si>
  <si>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</si>
  <si>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</si>
  <si>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</si>
  <si>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</si>
  <si>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</si>
  <si>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</si>
  <si>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</si>
  <si>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</si>
  <si>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</si>
  <si>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</si>
  <si>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</si>
  <si>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</si>
  <si>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</si>
  <si>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</si>
  <si>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</si>
  <si>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</si>
  <si>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</si>
  <si>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</si>
  <si>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</si>
  <si>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</si>
  <si>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</si>
  <si>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</si>
  <si>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</si>
  <si>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</si>
  <si>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</si>
  <si>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</si>
  <si>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</si>
  <si>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</si>
  <si>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</si>
  <si>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</si>
  <si>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</si>
  <si>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</si>
  <si>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</si>
  <si>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</si>
  <si>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</si>
  <si>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</si>
  <si>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</si>
  <si>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</si>
  <si>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</si>
  <si>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</si>
  <si>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</si>
  <si>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</si>
  <si>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</si>
  <si>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</si>
  <si>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</si>
  <si>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</si>
  <si>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</si>
  <si>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</si>
  <si>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</si>
  <si>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</si>
  <si>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</si>
  <si>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</si>
  <si>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</si>
  <si>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</si>
  <si>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</si>
  <si>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</si>
  <si>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</si>
  <si>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</si>
  <si>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</si>
  <si>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</si>
  <si>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</si>
  <si>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</si>
  <si>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</si>
  <si>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</si>
  <si>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</si>
  <si>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</si>
  <si>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</si>
  <si>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</si>
  <si>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</si>
  <si>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</si>
  <si>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</si>
  <si>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</si>
  <si>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</si>
  <si>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</si>
  <si>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</si>
  <si>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</si>
  <si>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</si>
  <si>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</si>
  <si>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</si>
  <si>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</si>
  <si>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</si>
  <si>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</si>
  <si>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</si>
  <si>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</si>
  <si>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</si>
  <si>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</si>
  <si>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</si>
  <si>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</si>
  <si>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</si>
  <si>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</si>
  <si>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</si>
  <si>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</si>
  <si>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</si>
  <si>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</si>
  <si>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</si>
  <si>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</si>
  <si>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</si>
  <si>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</si>
  <si>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</si>
  <si>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</si>
  <si>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</si>
  <si>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</si>
  <si>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</si>
  <si>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</si>
  <si>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</si>
  <si>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</si>
  <si>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</si>
  <si>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</si>
  <si>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</si>
  <si>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</si>
  <si>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</si>
  <si>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</si>
  <si>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</si>
  <si>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</si>
  <si>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</si>
  <si>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</si>
  <si>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</si>
  <si>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</si>
  <si>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</si>
  <si>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</si>
  <si>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</si>
  <si>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</si>
  <si>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</si>
  <si>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</si>
  <si>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</si>
  <si>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</si>
  <si>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</si>
  <si>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</si>
  <si>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</si>
  <si>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</si>
  <si>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</si>
  <si>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</si>
  <si>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</si>
  <si>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</si>
  <si>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</si>
  <si>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</si>
  <si>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</si>
  <si>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</si>
  <si>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</si>
  <si>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</si>
  <si>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</si>
  <si>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</si>
  <si>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</si>
  <si>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</si>
  <si>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</si>
  <si>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</si>
  <si>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</si>
  <si>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</si>
  <si>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</si>
  <si>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</si>
  <si>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</si>
  <si>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</si>
  <si>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</si>
  <si>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</si>
  <si>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</si>
  <si>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</si>
  <si>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</si>
  <si>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</si>
  <si>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</si>
  <si>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</si>
  <si>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</si>
  <si>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</si>
  <si>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</si>
  <si>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</si>
  <si>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</si>
  <si>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</si>
  <si>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</si>
  <si>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</si>
  <si>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</si>
  <si>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</si>
  <si>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</si>
  <si>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</si>
  <si>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</si>
  <si>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</si>
  <si>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</si>
  <si>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</si>
  <si>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</si>
  <si>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</si>
  <si>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</si>
  <si>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</si>
  <si>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</si>
  <si>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</si>
  <si>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</si>
  <si>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</si>
  <si>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</si>
  <si>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</si>
  <si>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</si>
  <si>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</si>
  <si>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</si>
  <si>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</si>
  <si>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</si>
  <si>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</si>
  <si>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</si>
  <si>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</si>
  <si>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</si>
  <si>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</si>
  <si>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</si>
  <si>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</si>
  <si>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</si>
  <si>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</si>
  <si>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</si>
  <si>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</si>
  <si>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</si>
  <si>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</si>
  <si>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</si>
  <si>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</si>
  <si>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</si>
  <si>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</si>
  <si>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</si>
  <si>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</si>
  <si>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</si>
  <si>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</si>
  <si>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</si>
  <si>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</si>
  <si>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</si>
  <si>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</si>
  <si>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</si>
  <si>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</si>
  <si>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</si>
  <si>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</si>
  <si>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</si>
  <si>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</si>
  <si>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</si>
  <si>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</si>
  <si>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</si>
  <si>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</si>
  <si>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</si>
  <si>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</si>
  <si>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</si>
  <si>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</si>
  <si>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</si>
  <si>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</si>
  <si>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</si>
  <si>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</si>
  <si>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</si>
  <si>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</si>
  <si>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</si>
  <si>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</si>
  <si>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</si>
  <si>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</si>
  <si>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</si>
  <si>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</si>
  <si>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</si>
  <si>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</si>
  <si>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</si>
  <si>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</si>
  <si>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</si>
  <si>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</si>
  <si>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</si>
  <si>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</si>
  <si>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</si>
  <si>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</si>
  <si>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</si>
  <si>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</si>
  <si>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</si>
  <si>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</si>
  <si>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</si>
  <si>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</si>
  <si>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</si>
  <si>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</si>
  <si>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</si>
  <si>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</si>
  <si>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</si>
  <si>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</si>
  <si>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</si>
  <si>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</si>
  <si>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</si>
  <si>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</si>
  <si>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</si>
  <si>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</si>
  <si>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</si>
  <si>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</si>
  <si>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</si>
  <si>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</si>
  <si>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</si>
  <si>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</si>
  <si>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</si>
  <si>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</si>
  <si>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</si>
  <si>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</si>
  <si>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</si>
  <si>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</si>
  <si>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</si>
  <si>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</si>
  <si>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</si>
  <si>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</si>
  <si>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</si>
  <si>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</si>
  <si>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</si>
  <si>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</si>
  <si>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</si>
  <si>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</si>
  <si>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</si>
  <si>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</si>
  <si>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</si>
  <si>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</si>
  <si>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</si>
  <si>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</si>
  <si>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</si>
  <si>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</si>
  <si>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</si>
  <si>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</si>
  <si>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</si>
  <si>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</si>
  <si>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</si>
  <si>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</si>
  <si>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</si>
  <si>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</si>
  <si>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</si>
  <si>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</si>
  <si>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</si>
  <si>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</si>
  <si>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</si>
  <si>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</si>
  <si>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</si>
  <si>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</si>
  <si>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</si>
  <si>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</si>
  <si>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</si>
  <si>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</si>
  <si>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</si>
  <si>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</si>
  <si>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</si>
  <si>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</si>
  <si>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</si>
  <si>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</si>
  <si>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</si>
  <si>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</si>
  <si>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</si>
  <si>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</si>
  <si>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</si>
  <si>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</si>
  <si>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</si>
  <si>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</si>
  <si>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</si>
  <si>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</si>
  <si>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</si>
  <si>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</si>
  <si>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</si>
  <si>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</si>
  <si>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</si>
  <si>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</si>
  <si>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</si>
  <si>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</si>
  <si>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</si>
  <si>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</si>
  <si>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</si>
  <si>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</si>
  <si>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</si>
  <si>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</si>
  <si>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</si>
  <si>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</si>
  <si>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</si>
  <si>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</si>
  <si>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</si>
  <si>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</si>
  <si>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</si>
  <si>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</si>
  <si>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</si>
  <si>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</si>
  <si>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</si>
  <si>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</si>
  <si>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</si>
  <si>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</si>
  <si>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</si>
  <si>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</si>
  <si>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</si>
  <si>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</si>
  <si>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</si>
  <si>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</si>
  <si>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</si>
  <si>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</si>
  <si>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</si>
  <si>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</si>
  <si>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</si>
  <si>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</si>
  <si>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</si>
  <si>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</si>
  <si>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</si>
  <si>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</si>
  <si>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</si>
  <si>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</si>
  <si>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</si>
  <si>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</si>
  <si>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</si>
  <si>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</si>
  <si>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</si>
  <si>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</si>
  <si>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</si>
  <si>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</si>
  <si>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</si>
  <si>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</si>
  <si>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</si>
  <si>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</si>
  <si>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</si>
  <si>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</si>
  <si>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</si>
  <si>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</si>
  <si>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</si>
  <si>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</si>
  <si>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</si>
  <si>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</si>
  <si>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</si>
  <si>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</si>
  <si>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</si>
  <si>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</si>
  <si>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</si>
  <si>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</si>
  <si>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</si>
  <si>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</si>
  <si>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</si>
  <si>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</si>
  <si>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</si>
  <si>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</si>
  <si>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</si>
  <si>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</si>
  <si>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</si>
  <si>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</si>
  <si>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</si>
  <si>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</si>
  <si>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</si>
  <si>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</si>
  <si>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</si>
  <si>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</si>
  <si>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</si>
  <si>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</si>
  <si>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</si>
  <si>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</si>
  <si>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</si>
  <si>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</si>
  <si>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</si>
  <si>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</si>
  <si>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</si>
  <si>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</si>
  <si>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</si>
  <si>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</si>
  <si>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</si>
  <si>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</si>
  <si>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</si>
  <si>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</si>
  <si>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</si>
  <si>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</si>
  <si>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</si>
  <si>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</si>
  <si>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</si>
  <si>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</si>
  <si>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</si>
  <si>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</si>
  <si>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</si>
  <si>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</si>
  <si>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</si>
  <si>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</si>
  <si>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</si>
  <si>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</si>
  <si>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</si>
  <si>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</si>
  <si>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</si>
  <si>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</si>
  <si>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</si>
  <si>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</si>
  <si>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</si>
  <si>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</si>
  <si>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</si>
  <si>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</si>
  <si>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</si>
  <si>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</si>
  <si>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</si>
  <si>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</si>
  <si>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</si>
  <si>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</si>
  <si>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</si>
  <si>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</si>
  <si>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</si>
  <si>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</si>
  <si>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</si>
  <si>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</si>
  <si>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</si>
  <si>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</si>
  <si>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</si>
  <si>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</si>
  <si>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</si>
  <si>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</si>
  <si>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</si>
  <si>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</si>
  <si>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</si>
  <si>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</si>
  <si>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</si>
  <si>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</si>
  <si>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</si>
  <si>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</si>
  <si>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</si>
  <si>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</si>
  <si>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</si>
  <si>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</si>
  <si>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</si>
  <si>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</si>
  <si>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</si>
  <si>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</si>
  <si>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</si>
  <si>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</si>
  <si>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</si>
  <si>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</si>
  <si>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</si>
  <si>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</si>
  <si>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</si>
  <si>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</si>
  <si>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</si>
  <si>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</si>
  <si>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</si>
  <si>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</si>
  <si>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</si>
  <si>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</si>
  <si>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</si>
  <si>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</si>
  <si>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</si>
  <si>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</si>
  <si>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</si>
  <si>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</si>
  <si>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</si>
  <si>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</si>
  <si>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</si>
  <si>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</si>
  <si>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</si>
  <si>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</si>
  <si>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</si>
  <si>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</si>
  <si>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</si>
  <si>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</si>
  <si>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</si>
  <si>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</si>
  <si>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</si>
  <si>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</si>
  <si>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</si>
  <si>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</si>
  <si>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</si>
  <si>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</si>
  <si>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</si>
  <si>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</si>
  <si>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</si>
  <si>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</si>
  <si>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</si>
  <si>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</si>
  <si>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</si>
  <si>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</si>
  <si>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</si>
  <si>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</si>
  <si>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</si>
  <si>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</si>
  <si>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</si>
  <si>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</si>
  <si>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</si>
  <si>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</si>
  <si>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</si>
  <si>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</si>
  <si>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</si>
  <si>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</si>
  <si>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</si>
  <si>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</si>
  <si>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</si>
  <si>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</si>
  <si>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</si>
  <si>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</si>
  <si>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</si>
  <si>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</si>
  <si>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</si>
  <si>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</si>
  <si>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</si>
  <si>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</si>
  <si>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</si>
  <si>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</si>
  <si>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</si>
  <si>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</si>
  <si>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</si>
  <si>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</si>
  <si>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</si>
  <si>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</si>
  <si>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</si>
  <si>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</si>
  <si>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</si>
  <si>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</si>
  <si>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</si>
  <si>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</si>
  <si>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</si>
  <si>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</si>
  <si>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</si>
  <si>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</si>
  <si>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</si>
  <si>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</si>
  <si>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</si>
  <si>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</si>
  <si>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</si>
  <si>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</si>
  <si>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</si>
  <si>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</si>
  <si>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</si>
  <si>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</si>
  <si>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</si>
  <si>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</si>
  <si>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</si>
  <si>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</si>
  <si>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</si>
  <si>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</si>
  <si>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</si>
  <si>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</si>
  <si>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</si>
  <si>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</si>
  <si>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</si>
  <si>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</si>
  <si>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</si>
  <si>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</si>
  <si>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</si>
  <si>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</si>
  <si>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</si>
  <si>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</si>
  <si>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</si>
  <si>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</si>
  <si>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</si>
  <si>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</si>
  <si>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</si>
  <si>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</si>
  <si>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</si>
  <si>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</si>
  <si>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</si>
  <si>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</si>
  <si>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</si>
  <si>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</si>
  <si>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</si>
  <si>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</si>
  <si>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</si>
  <si>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</si>
  <si>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</si>
  <si>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</si>
  <si>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</si>
  <si>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</si>
  <si>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</si>
  <si>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</si>
  <si>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</si>
  <si>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</si>
  <si>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</si>
  <si>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</si>
  <si>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</si>
  <si>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</si>
  <si>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</si>
  <si>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</si>
  <si>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</si>
  <si>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</si>
  <si>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</si>
  <si>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</si>
  <si>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</si>
  <si>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</si>
  <si>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</si>
  <si>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</si>
  <si>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</si>
  <si>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</si>
  <si>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</si>
  <si>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</si>
  <si>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</si>
  <si>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</si>
  <si>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</si>
  <si>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</si>
  <si>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</si>
  <si>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</si>
  <si>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</si>
  <si>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</si>
  <si>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</si>
  <si>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</si>
  <si>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</si>
  <si>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</si>
  <si>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</si>
  <si>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</si>
  <si>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</si>
  <si>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</si>
  <si>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</si>
  <si>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</si>
  <si>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</si>
  <si>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</si>
  <si>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</si>
  <si>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</si>
  <si>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</si>
  <si>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</si>
  <si>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</si>
  <si>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</si>
  <si>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</si>
  <si>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</si>
  <si>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</si>
  <si>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</si>
  <si>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</si>
  <si>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</si>
  <si>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</si>
  <si>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</si>
  <si>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</si>
  <si>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</si>
  <si>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</si>
  <si>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</si>
  <si>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</si>
  <si>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</si>
  <si>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</si>
  <si>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</si>
  <si>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</si>
  <si>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</si>
  <si>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</si>
  <si>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</si>
  <si>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</si>
  <si>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</si>
  <si>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</si>
  <si>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</si>
  <si>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</si>
  <si>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</si>
  <si>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</si>
  <si>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</si>
  <si>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</si>
  <si>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</si>
  <si>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</si>
  <si>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</si>
  <si>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</si>
  <si>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</si>
  <si>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</si>
  <si>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</si>
  <si>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</si>
  <si>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</si>
  <si>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</si>
  <si>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</si>
  <si>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</si>
  <si>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</si>
  <si>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</si>
  <si>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</si>
  <si>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</si>
  <si>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</si>
  <si>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</si>
  <si>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</si>
  <si>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</si>
  <si>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</si>
  <si>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</si>
  <si>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</si>
  <si>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</si>
  <si>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</si>
  <si>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</si>
  <si>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</si>
  <si>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</si>
  <si>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</si>
  <si>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</si>
  <si>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</si>
  <si>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</si>
  <si>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</si>
  <si>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</si>
  <si>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</si>
  <si>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</si>
  <si>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</si>
  <si>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</si>
  <si>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</si>
  <si>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</si>
  <si>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</si>
  <si>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</si>
  <si>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</si>
  <si>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</si>
  <si>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</si>
  <si>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</si>
  <si>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</si>
  <si>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</si>
  <si>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</si>
  <si>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</si>
  <si>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</si>
  <si>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</si>
  <si>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</si>
  <si>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</si>
  <si>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</si>
  <si>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</si>
  <si>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</si>
  <si>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</si>
  <si>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</si>
  <si>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</si>
  <si>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</si>
  <si>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</si>
  <si>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</si>
  <si>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</si>
  <si>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</si>
  <si>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</si>
  <si>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</si>
  <si>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</si>
  <si>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</si>
  <si>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</si>
  <si>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</si>
  <si>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</si>
  <si>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</si>
  <si>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</si>
  <si>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</si>
  <si>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</si>
  <si>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</si>
  <si>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</si>
  <si>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</si>
  <si>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</si>
  <si>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</si>
  <si>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</si>
  <si>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</si>
  <si>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</si>
  <si>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</si>
  <si>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</si>
  <si>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</si>
  <si>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</si>
  <si>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</si>
  <si>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</si>
  <si>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</si>
  <si>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</si>
  <si>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</si>
  <si>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</si>
  <si>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</si>
  <si>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</si>
  <si>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</si>
  <si>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</si>
  <si>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</si>
  <si>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</si>
  <si>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</si>
  <si>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</si>
  <si>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</si>
  <si>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</si>
  <si>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</si>
  <si>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</si>
  <si>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</si>
  <si>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</si>
  <si>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</si>
  <si>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</si>
  <si>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</si>
  <si>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</si>
  <si>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</si>
  <si>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</si>
  <si>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</si>
  <si>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</si>
  <si>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</si>
  <si>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</si>
  <si>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</si>
  <si>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</si>
  <si>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</si>
  <si>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</si>
  <si>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</si>
  <si>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</si>
  <si>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</si>
  <si>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</si>
  <si>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</si>
  <si>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</si>
  <si>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</si>
  <si>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</si>
  <si>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</si>
  <si>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</si>
  <si>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</si>
  <si>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</si>
  <si>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</si>
  <si>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</si>
  <si>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</si>
  <si>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</si>
  <si>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</si>
  <si>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</si>
  <si>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</si>
  <si>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</si>
  <si>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</si>
  <si>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</si>
  <si>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</si>
  <si>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</si>
  <si>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</si>
  <si>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</si>
  <si>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</si>
  <si>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</si>
  <si>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</si>
  <si>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</si>
  <si>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</si>
  <si>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</si>
  <si>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</si>
  <si>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</si>
  <si>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</si>
  <si>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</si>
  <si>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</si>
  <si>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</si>
  <si>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</si>
  <si>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</si>
  <si>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</si>
  <si>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</si>
  <si>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</si>
  <si>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</si>
  <si>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</si>
  <si>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</si>
  <si>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</si>
  <si>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</si>
  <si>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</si>
  <si>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</si>
  <si>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</si>
  <si>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</si>
  <si>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</si>
  <si>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</si>
  <si>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</si>
  <si>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</si>
  <si>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</si>
  <si>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</si>
  <si>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</si>
  <si>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</si>
  <si>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</si>
  <si>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</si>
  <si>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</si>
  <si>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</si>
  <si>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</si>
  <si>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</si>
  <si>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</si>
  <si>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</si>
  <si>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</si>
  <si>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</si>
  <si>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</si>
  <si>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</si>
  <si>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</si>
  <si>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</si>
  <si>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</si>
  <si>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</si>
  <si>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</si>
  <si>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</si>
  <si>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</si>
  <si>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</si>
  <si>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</si>
  <si>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</si>
  <si>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</si>
  <si>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</si>
  <si>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</si>
  <si>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</si>
  <si>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</si>
  <si>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</si>
  <si>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</si>
  <si>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</si>
  <si>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</si>
  <si>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</si>
  <si>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</si>
  <si>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</si>
  <si>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</si>
  <si>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</si>
  <si>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</si>
  <si>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</si>
  <si>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</si>
  <si>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</si>
  <si>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</si>
  <si>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</si>
  <si>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</si>
  <si>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</si>
  <si>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</si>
  <si>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</si>
  <si>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</si>
  <si>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</si>
  <si>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</si>
  <si>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</si>
  <si>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</si>
  <si>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</si>
  <si>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</si>
  <si>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</si>
  <si>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</si>
  <si>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</si>
  <si>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</si>
  <si>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</si>
  <si>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</si>
  <si>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</si>
  <si>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</si>
  <si>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</si>
  <si>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</si>
  <si>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</si>
  <si>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</si>
  <si>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</si>
  <si>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</si>
  <si>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</si>
  <si>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</si>
  <si>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</si>
  <si>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</si>
  <si>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</si>
  <si>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</si>
  <si>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</si>
  <si>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</si>
  <si>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</si>
  <si>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</si>
  <si>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</si>
  <si>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</si>
  <si>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</si>
  <si>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</si>
  <si>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</si>
  <si>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</si>
  <si>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</si>
  <si>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</si>
  <si>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</si>
  <si>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</si>
  <si>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</si>
  <si>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</si>
  <si>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</si>
  <si>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</si>
  <si>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</si>
  <si>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</si>
  <si>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</si>
  <si>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</si>
  <si>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</si>
  <si>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</si>
  <si>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</si>
  <si>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</si>
  <si>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</si>
  <si>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</si>
  <si>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</si>
  <si>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</si>
  <si>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</si>
  <si>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</si>
  <si>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</si>
  <si>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</si>
  <si>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</si>
  <si>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</si>
  <si>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</si>
  <si>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</si>
  <si>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</si>
  <si>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</si>
  <si>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</si>
  <si>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</si>
  <si>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</si>
  <si>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</si>
  <si>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</si>
  <si>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</si>
  <si>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</si>
  <si>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</si>
  <si>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</si>
  <si>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</si>
  <si>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</si>
  <si>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</si>
  <si>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</si>
  <si>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</si>
  <si>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</si>
  <si>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</si>
  <si>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</si>
  <si>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</si>
  <si>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</si>
  <si>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</si>
  <si>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</si>
  <si>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</si>
  <si>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</si>
  <si>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</si>
  <si>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</si>
  <si>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</si>
  <si>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</si>
  <si>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</si>
  <si>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</si>
  <si>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</si>
  <si>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</si>
  <si>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</si>
  <si>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</si>
  <si>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</si>
  <si>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</si>
  <si>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</si>
  <si>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</si>
  <si>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</si>
  <si>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</si>
  <si>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</si>
  <si>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</si>
  <si>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</si>
  <si>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</si>
  <si>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</si>
  <si>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</si>
  <si>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</si>
  <si>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</si>
  <si>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</si>
  <si>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</si>
  <si>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</si>
  <si>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</si>
  <si>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</si>
  <si>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</si>
  <si>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</si>
  <si>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</si>
  <si>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</si>
  <si>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</si>
  <si>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</si>
  <si>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</si>
  <si>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</si>
  <si>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</si>
  <si>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</si>
  <si>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</si>
  <si>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</si>
  <si>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</si>
  <si>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</si>
  <si>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</si>
  <si>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</si>
  <si>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</si>
  <si>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</si>
  <si>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</si>
  <si>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</si>
  <si>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</si>
  <si>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</si>
  <si>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</si>
  <si>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</si>
  <si>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</si>
  <si>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</si>
  <si>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</si>
  <si>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</si>
  <si>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</si>
  <si>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</si>
  <si>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</si>
  <si>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</si>
  <si>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</si>
  <si>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</si>
  <si>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</si>
  <si>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</si>
  <si>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</si>
  <si>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</si>
  <si>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</si>
  <si>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</si>
  <si>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</si>
  <si>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</si>
  <si>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</si>
  <si>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</si>
  <si>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</si>
  <si>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</si>
  <si>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</si>
  <si>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</si>
  <si>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</si>
  <si>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</si>
  <si>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</si>
  <si>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</si>
  <si>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</si>
  <si>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</si>
  <si>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</si>
  <si>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</si>
  <si>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</si>
  <si>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</si>
  <si>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</si>
  <si>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</si>
  <si>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</si>
  <si>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</si>
  <si>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</si>
  <si>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</si>
  <si>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</si>
  <si>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</si>
  <si>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</si>
  <si>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</si>
  <si>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</si>
  <si>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</si>
  <si>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</si>
  <si>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</si>
  <si>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</si>
  <si>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</si>
  <si>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</si>
  <si>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</si>
  <si>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</si>
  <si>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</si>
  <si>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</si>
  <si>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</si>
  <si>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</si>
  <si>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</si>
  <si>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</si>
  <si>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</si>
  <si>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</si>
  <si>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</si>
  <si>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</si>
  <si>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</si>
  <si>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</si>
  <si>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</si>
  <si>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</si>
  <si>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</si>
  <si>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</si>
  <si>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</si>
  <si>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</si>
  <si>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</si>
  <si>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</si>
  <si>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</si>
  <si>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</si>
  <si>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</si>
  <si>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</si>
  <si>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</si>
  <si>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</si>
  <si>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</si>
  <si>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</si>
  <si>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</si>
  <si>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</si>
  <si>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</si>
  <si>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</si>
  <si>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</si>
  <si>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</si>
  <si>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</si>
  <si>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</si>
  <si>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</si>
  <si>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</si>
  <si>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</si>
  <si>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</si>
  <si>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</si>
  <si>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</si>
  <si>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</si>
  <si>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</si>
  <si>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</si>
  <si>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</si>
  <si>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</si>
  <si>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</si>
  <si>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</si>
  <si>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</si>
  <si>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</si>
  <si>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</si>
  <si>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</si>
  <si>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</si>
  <si>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</si>
  <si>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</si>
  <si>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</si>
  <si>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</si>
  <si>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</si>
  <si>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</si>
  <si>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</si>
  <si>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</si>
  <si>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</si>
  <si>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</si>
  <si>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</si>
  <si>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</si>
  <si>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</si>
  <si>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</si>
  <si>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</si>
  <si>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</si>
  <si>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</si>
  <si>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</si>
  <si>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</si>
  <si>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</si>
  <si>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</si>
  <si>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</si>
  <si>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</si>
  <si>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</si>
  <si>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</si>
  <si>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</si>
  <si>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</si>
  <si>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</si>
  <si>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</si>
  <si>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</si>
  <si>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</si>
  <si>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</si>
  <si>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</si>
  <si>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</si>
  <si>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</si>
  <si>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</si>
  <si>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</si>
  <si>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</si>
  <si>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</si>
  <si>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</si>
  <si>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</si>
  <si>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</si>
  <si>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</si>
  <si>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</si>
  <si>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</si>
  <si>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</si>
  <si>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</si>
  <si>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</si>
  <si>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</si>
  <si>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</si>
  <si>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</si>
  <si>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</si>
  <si>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</si>
  <si>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</si>
  <si>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</si>
  <si>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</si>
  <si>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</si>
  <si>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</si>
  <si>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</si>
  <si>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</si>
  <si>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</si>
  <si>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</si>
  <si>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</si>
  <si>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</si>
  <si>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</si>
  <si>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</si>
  <si>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</si>
  <si>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</si>
  <si>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</si>
  <si>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</si>
  <si>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</si>
  <si>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</si>
  <si>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</si>
  <si>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</si>
  <si>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</si>
  <si>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</si>
  <si>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</si>
  <si>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</si>
  <si>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</si>
  <si>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</si>
  <si>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</si>
  <si>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</si>
  <si>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</si>
  <si>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</si>
  <si>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</si>
  <si>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</si>
  <si>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</si>
  <si>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</si>
  <si>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</si>
  <si>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</si>
  <si>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</si>
  <si>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</si>
  <si>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</si>
  <si>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</si>
  <si>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</si>
  <si>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</si>
  <si>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</si>
  <si>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</si>
  <si>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</si>
  <si>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</si>
  <si>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</si>
  <si>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</si>
  <si>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</si>
  <si>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</si>
  <si>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</si>
  <si>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</si>
  <si>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</si>
  <si>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</si>
  <si>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</si>
  <si>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</si>
  <si>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</si>
  <si>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</si>
  <si>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</si>
  <si>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</si>
  <si>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</si>
  <si>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</si>
  <si>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</si>
  <si>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</si>
  <si>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</si>
  <si>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</si>
  <si>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</si>
  <si>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</si>
  <si>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</si>
  <si>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</si>
  <si>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</si>
  <si>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</si>
  <si>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</si>
  <si>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</si>
  <si>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</si>
  <si>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</si>
  <si>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</si>
  <si>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</si>
  <si>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</si>
  <si>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</si>
  <si>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</si>
  <si>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</si>
  <si>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</si>
  <si>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</si>
  <si>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</si>
  <si>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</si>
  <si>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</si>
  <si>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</si>
  <si>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</si>
  <si>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</si>
  <si>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</si>
  <si>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</si>
  <si>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</si>
  <si>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</si>
  <si>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</si>
  <si>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</si>
  <si>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</si>
  <si>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</si>
  <si>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</si>
  <si>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</si>
  <si>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</si>
  <si>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</si>
  <si>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</si>
  <si>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</si>
  <si>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</si>
  <si>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</si>
  <si>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</si>
  <si>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</si>
  <si>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</si>
  <si>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</si>
  <si>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</si>
  <si>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</si>
  <si>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</si>
  <si>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</si>
  <si>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</si>
  <si>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</si>
  <si>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</si>
  <si>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</si>
  <si>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</si>
  <si>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</si>
  <si>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</si>
  <si>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</si>
  <si>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</si>
  <si>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</si>
  <si>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</si>
  <si>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</si>
  <si>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</si>
  <si>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</si>
  <si>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</si>
  <si>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</si>
  <si>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</si>
  <si>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</si>
  <si>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</si>
  <si>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</si>
  <si>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</si>
  <si>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</si>
  <si>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</si>
  <si>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</si>
  <si>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</si>
  <si>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</si>
  <si>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</si>
  <si>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</si>
  <si>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</si>
  <si>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</si>
  <si>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</si>
  <si>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</si>
  <si>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</si>
  <si>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</si>
  <si>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</si>
  <si>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</si>
  <si>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</si>
  <si>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</si>
  <si>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</si>
  <si>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</si>
  <si>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</si>
  <si>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</si>
  <si>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</si>
  <si>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</si>
  <si>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</si>
  <si>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</si>
  <si>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</si>
  <si>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</si>
  <si>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</si>
  <si>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</si>
  <si>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</si>
  <si>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</si>
  <si>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</si>
  <si>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</si>
  <si>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</si>
  <si>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</si>
  <si>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</si>
  <si>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</si>
  <si>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</si>
  <si>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</si>
  <si>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</si>
  <si>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</si>
  <si>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</si>
  <si>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</si>
  <si>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</si>
  <si>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</si>
  <si>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</si>
  <si>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</si>
  <si>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</si>
  <si>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</si>
  <si>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</si>
  <si>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</si>
  <si>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</si>
  <si>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</si>
  <si>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</si>
  <si>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</si>
  <si>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</si>
  <si>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</si>
  <si>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</si>
  <si>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</si>
  <si>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</si>
  <si>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</si>
  <si>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</si>
  <si>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</si>
  <si>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</si>
  <si>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</si>
  <si>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</si>
  <si>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</si>
  <si>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</si>
  <si>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</si>
  <si>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</si>
  <si>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</si>
  <si>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</si>
  <si>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</si>
  <si>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</si>
  <si>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</si>
  <si>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</si>
  <si>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</si>
  <si>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</si>
  <si>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</si>
  <si>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</si>
  <si>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</si>
  <si>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</si>
  <si>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</si>
  <si>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</si>
  <si>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</si>
  <si>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</si>
  <si>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</si>
  <si>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</si>
  <si>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</si>
  <si>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</si>
  <si>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</si>
  <si>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</si>
  <si>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</si>
  <si>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</si>
  <si>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</si>
  <si>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</si>
  <si>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</si>
  <si>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</si>
  <si>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</si>
  <si>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</si>
  <si>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</si>
  <si>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</si>
  <si>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</si>
  <si>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</si>
  <si>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</si>
  <si>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</si>
  <si>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</si>
  <si>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</si>
  <si>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</si>
  <si>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</si>
  <si>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</si>
  <si>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</si>
  <si>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</si>
  <si>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</si>
  <si>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</si>
  <si>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</si>
  <si>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</si>
  <si>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</si>
  <si>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</si>
  <si>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</si>
  <si>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</si>
  <si>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</si>
  <si>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</si>
  <si>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</si>
  <si>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</si>
  <si>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</si>
  <si>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</si>
  <si>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</si>
  <si>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</si>
  <si>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</si>
  <si>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</si>
  <si>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</si>
  <si>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</si>
  <si>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</si>
  <si>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</si>
  <si>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</si>
  <si>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</si>
  <si>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</si>
  <si>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</si>
  <si>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</si>
  <si>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</si>
  <si>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</si>
  <si>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</si>
  <si>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</si>
  <si>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</si>
  <si>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</si>
  <si>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</si>
  <si>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</si>
  <si>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</si>
  <si>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</si>
  <si>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</si>
  <si>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</si>
  <si>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</si>
  <si>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</si>
  <si>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</si>
  <si>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</si>
  <si>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</si>
  <si>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</si>
  <si>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</si>
  <si>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</si>
  <si>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</si>
  <si>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</si>
  <si>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</si>
  <si>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</si>
  <si>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</si>
  <si>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</si>
  <si>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</si>
  <si>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</si>
  <si>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</si>
  <si>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</si>
  <si>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</si>
  <si>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</si>
  <si>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</si>
  <si>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</si>
  <si>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</si>
  <si>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</si>
  <si>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</si>
  <si>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</si>
  <si>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</si>
  <si>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</si>
  <si>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</si>
  <si>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</si>
  <si>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</si>
  <si>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</si>
  <si>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</si>
  <si>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</si>
  <si>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</si>
  <si>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</si>
  <si>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</si>
  <si>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</si>
  <si>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</si>
  <si>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</si>
  <si>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</si>
  <si>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</si>
  <si>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</si>
  <si>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</si>
  <si>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</si>
  <si>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</si>
  <si>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</si>
  <si>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</si>
  <si>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</si>
  <si>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</si>
  <si>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</si>
  <si>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</si>
  <si>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</si>
  <si>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</si>
  <si>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</si>
  <si>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</si>
  <si>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</si>
  <si>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</si>
  <si>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</si>
  <si>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</si>
  <si>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</si>
  <si>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</si>
  <si>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</si>
  <si>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</si>
  <si>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</si>
  <si>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</si>
  <si>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</si>
  <si>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</si>
  <si>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</si>
  <si>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</si>
  <si>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</si>
  <si>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</si>
  <si>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</si>
  <si>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</si>
  <si>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</si>
  <si>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</si>
  <si>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</si>
  <si>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</si>
  <si>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</si>
  <si>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</si>
  <si>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</si>
  <si>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</si>
  <si>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</si>
  <si>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</si>
  <si>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</si>
  <si>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</si>
  <si>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</si>
  <si>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</si>
  <si>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</si>
  <si>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</si>
  <si>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</si>
  <si>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</si>
  <si>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</si>
  <si>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</si>
  <si>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</si>
  <si>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</si>
  <si>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</si>
  <si>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</si>
  <si>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</si>
  <si>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</si>
  <si>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</si>
  <si>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</si>
  <si>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</si>
  <si>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</si>
  <si>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</si>
  <si>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</si>
  <si>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</si>
  <si>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</si>
  <si>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</si>
  <si>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</si>
  <si>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</si>
  <si>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</si>
  <si>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</si>
  <si>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</si>
  <si>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</si>
  <si>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</si>
  <si>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</si>
  <si>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</si>
  <si>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</si>
  <si>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</si>
  <si>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</si>
  <si>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</si>
  <si>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</si>
  <si>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</si>
  <si>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</si>
  <si>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</si>
  <si>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</si>
  <si>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</si>
  <si>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</si>
  <si>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</si>
  <si>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</si>
  <si>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</si>
  <si>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</si>
  <si>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</si>
  <si>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</si>
  <si>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</si>
  <si>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</si>
  <si>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</si>
  <si>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</si>
  <si>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</si>
  <si>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</si>
  <si>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</si>
  <si>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</si>
  <si>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</si>
  <si>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</si>
  <si>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</si>
  <si>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</si>
  <si>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</si>
  <si>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</si>
  <si>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</si>
  <si>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</si>
  <si>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</si>
  <si>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</si>
  <si>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</si>
  <si>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</si>
  <si>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</si>
  <si>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</si>
  <si>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</si>
  <si>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</si>
  <si>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</si>
  <si>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</si>
  <si>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</si>
  <si>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</si>
  <si>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</si>
  <si>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</si>
  <si>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</si>
  <si>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</si>
  <si>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</si>
  <si>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</si>
  <si>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</si>
  <si>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</si>
  <si>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</si>
  <si>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</si>
  <si>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</si>
  <si>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</si>
  <si>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</si>
  <si>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</si>
  <si>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</si>
  <si>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</si>
  <si>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</si>
  <si>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</si>
  <si>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</si>
  <si>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</si>
  <si>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</si>
  <si>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</si>
  <si>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</si>
  <si>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</si>
  <si>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</si>
  <si>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</si>
  <si>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</si>
  <si>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</si>
  <si>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</si>
  <si>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</si>
  <si>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</si>
  <si>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</si>
  <si>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</si>
  <si>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</si>
  <si>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</si>
  <si>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</si>
  <si>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</si>
  <si>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</si>
  <si>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</si>
  <si>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</si>
  <si>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</si>
  <si>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</si>
  <si>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</si>
  <si>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</si>
  <si>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</si>
  <si>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</si>
  <si>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</si>
  <si>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</si>
  <si>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</si>
  <si>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</si>
  <si>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</si>
  <si>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</si>
  <si>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</si>
  <si>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</si>
  <si>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</si>
  <si>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</si>
  <si>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</si>
  <si>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</si>
  <si>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</si>
  <si>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</si>
  <si>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</si>
  <si>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</si>
  <si>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</si>
  <si>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</si>
  <si>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</si>
  <si>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</si>
  <si>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</si>
  <si>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</si>
  <si>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</si>
  <si>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</si>
  <si>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</si>
  <si>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</si>
  <si>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</si>
  <si>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</si>
  <si>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</si>
  <si>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</si>
  <si>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</si>
  <si>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</si>
  <si>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</si>
  <si>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</si>
  <si>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</si>
  <si>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</si>
  <si>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</si>
  <si>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</si>
  <si>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</si>
  <si>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</si>
  <si>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</si>
  <si>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</si>
  <si>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</si>
  <si>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</si>
  <si>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</si>
  <si>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</si>
  <si>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</si>
  <si>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</si>
  <si>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</si>
  <si>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</si>
  <si>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</si>
  <si>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</si>
  <si>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</si>
  <si>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</si>
  <si>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</si>
  <si>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</si>
  <si>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</si>
  <si>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</si>
  <si>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</si>
  <si>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</si>
  <si>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</si>
  <si>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</si>
  <si>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</si>
  <si>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</si>
  <si>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</si>
  <si>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</si>
  <si>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</si>
  <si>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</si>
  <si>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</si>
  <si>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</si>
  <si>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</si>
  <si>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</si>
  <si>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</si>
  <si>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</si>
  <si>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</si>
  <si>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</si>
  <si>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</si>
  <si>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</si>
  <si>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</si>
  <si>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</si>
  <si>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</si>
  <si>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</si>
  <si>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</si>
  <si>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</si>
  <si>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</si>
  <si>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</si>
  <si>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</si>
  <si>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</si>
  <si>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</si>
  <si>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</si>
  <si>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</si>
  <si>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</si>
  <si>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</si>
  <si>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</si>
  <si>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</si>
  <si>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</si>
  <si>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</si>
  <si>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</si>
  <si>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</si>
  <si>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</si>
  <si>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</si>
  <si>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</si>
  <si>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</si>
  <si>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</si>
  <si>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</si>
  <si>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</si>
  <si>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</si>
  <si>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</si>
  <si>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</si>
  <si>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</si>
  <si>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</si>
  <si>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</si>
  <si>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</si>
  <si>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</si>
  <si>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</si>
  <si>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</si>
  <si>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</si>
  <si>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</si>
  <si>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</si>
  <si>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</si>
  <si>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</si>
  <si>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</si>
  <si>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</si>
  <si>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</si>
  <si>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</si>
  <si>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</si>
  <si>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</si>
  <si>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</si>
  <si>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</si>
  <si>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</si>
  <si>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</si>
  <si>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</si>
  <si>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</si>
  <si>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</si>
  <si>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</si>
  <si>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</si>
  <si>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</si>
  <si>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</si>
  <si>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</si>
  <si>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</si>
  <si>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</si>
  <si>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</si>
  <si>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</si>
  <si>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</si>
  <si>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</si>
  <si>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</si>
  <si>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</si>
  <si>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</si>
  <si>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</si>
  <si>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</si>
  <si>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</si>
  <si>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</si>
  <si>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</si>
  <si>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</si>
  <si>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</si>
  <si>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</si>
  <si>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</si>
  <si>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</si>
  <si>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</si>
  <si>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</si>
  <si>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</si>
  <si>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</si>
  <si>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</si>
  <si>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</si>
  <si>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</si>
  <si>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</si>
  <si>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</si>
  <si>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</si>
  <si>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</si>
  <si>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</si>
  <si>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</si>
  <si>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</si>
  <si>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</si>
  <si>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</si>
  <si>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</si>
  <si>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</si>
  <si>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</si>
  <si>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</si>
  <si>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</si>
  <si>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</si>
  <si>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</si>
  <si>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</si>
  <si>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</si>
  <si>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</si>
  <si>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</si>
  <si>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</si>
  <si>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</si>
  <si>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</si>
  <si>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</si>
  <si>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</si>
  <si>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</si>
  <si>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</si>
  <si>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</si>
  <si>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</si>
  <si>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</si>
  <si>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</si>
  <si>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</si>
  <si>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</si>
  <si>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</si>
  <si>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</si>
  <si>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</si>
  <si>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</si>
  <si>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</si>
  <si>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</si>
  <si>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</si>
  <si>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</si>
  <si>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</si>
  <si>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</si>
  <si>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</si>
  <si>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</si>
  <si>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</si>
  <si>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</si>
  <si>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</si>
  <si>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</si>
  <si>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</si>
  <si>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</si>
  <si>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</si>
  <si>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</si>
  <si>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</si>
  <si>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</si>
  <si>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</si>
  <si>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</si>
  <si>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</si>
  <si>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</si>
  <si>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</si>
  <si>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</si>
  <si>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</si>
  <si>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</si>
  <si>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</si>
  <si>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</si>
  <si>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</si>
  <si>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</si>
  <si>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</si>
  <si>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</si>
  <si>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</si>
  <si>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</si>
  <si>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</si>
  <si>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</si>
  <si>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</si>
  <si>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</si>
  <si>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</si>
  <si>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</si>
  <si>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</si>
  <si>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</si>
  <si>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</si>
  <si>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</si>
  <si>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</si>
  <si>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</si>
  <si>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</si>
  <si>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</si>
  <si>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</si>
  <si>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</si>
  <si>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</si>
  <si>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</si>
  <si>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</si>
  <si>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</si>
  <si>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</si>
  <si>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</si>
  <si>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</si>
  <si>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</si>
  <si>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</si>
  <si>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</si>
  <si>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</si>
  <si>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</si>
  <si>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</si>
  <si>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</si>
  <si>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</si>
  <si>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</si>
  <si>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</si>
  <si>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</si>
  <si>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</si>
  <si>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</si>
  <si>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</si>
  <si>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</si>
  <si>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</si>
  <si>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</si>
  <si>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</si>
  <si>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</si>
  <si>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</si>
  <si>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</si>
  <si>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</si>
  <si>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</si>
  <si>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</si>
  <si>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</si>
  <si>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</si>
  <si>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</si>
  <si>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</si>
  <si>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</si>
  <si>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</si>
  <si>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</si>
  <si>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</si>
  <si>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</si>
  <si>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</si>
  <si>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</si>
  <si>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</si>
  <si>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</si>
  <si>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</si>
  <si>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</si>
  <si>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</si>
  <si>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</si>
  <si>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</si>
  <si>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</si>
  <si>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</si>
  <si>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</si>
  <si>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</si>
  <si>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</si>
  <si>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</si>
  <si>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</si>
  <si>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</si>
  <si>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</si>
  <si>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</si>
  <si>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</si>
  <si>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</si>
  <si>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</si>
  <si>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</si>
  <si>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</si>
  <si>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</si>
  <si>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</si>
  <si>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</si>
  <si>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</si>
  <si>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</si>
  <si>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</si>
  <si>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</si>
  <si>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</si>
  <si>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</si>
  <si>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</si>
  <si>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</si>
  <si>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</si>
  <si>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</si>
  <si>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</si>
  <si>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</si>
  <si>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</si>
  <si>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</si>
  <si>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</si>
  <si>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</si>
  <si>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</si>
  <si>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</si>
  <si>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</si>
  <si>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</si>
  <si>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</si>
  <si>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</si>
  <si>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</si>
  <si>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</si>
  <si>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</si>
  <si>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</si>
  <si>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</si>
  <si>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</si>
  <si>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</si>
  <si>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</si>
  <si>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</si>
  <si>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</si>
  <si>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</si>
  <si>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</si>
  <si>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</si>
  <si>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</si>
  <si>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</si>
  <si>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</si>
  <si>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</si>
  <si>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</si>
  <si>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</si>
  <si>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</si>
  <si>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</si>
  <si>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</si>
  <si>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</si>
  <si>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</si>
  <si>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</si>
  <si>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</si>
  <si>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</si>
  <si>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</si>
  <si>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</si>
  <si>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</si>
  <si>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</si>
  <si>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</si>
  <si>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</si>
  <si>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</si>
  <si>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</si>
  <si>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</si>
  <si>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</si>
  <si>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</si>
  <si>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</si>
  <si>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</si>
  <si>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</si>
  <si>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</si>
  <si>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</si>
  <si>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</si>
  <si>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</si>
  <si>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</si>
  <si>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</si>
  <si>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</si>
  <si>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</si>
  <si>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</si>
  <si>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</si>
  <si>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</si>
  <si>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</si>
  <si>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</si>
  <si>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</si>
  <si>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</si>
  <si>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</si>
  <si>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</si>
  <si>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</si>
  <si>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</si>
  <si>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</si>
  <si>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</si>
  <si>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</si>
  <si>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</si>
  <si>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</si>
  <si>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</si>
  <si>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</si>
  <si>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</si>
  <si>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</si>
  <si>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</si>
  <si>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</si>
  <si>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</si>
  <si>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</si>
  <si>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</si>
  <si>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</si>
  <si>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</si>
  <si>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</si>
  <si>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</si>
  <si>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</si>
  <si>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</si>
  <si>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</si>
  <si>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</si>
  <si>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</si>
  <si>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</si>
  <si>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</si>
  <si>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</si>
  <si>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</si>
  <si>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</si>
  <si>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</si>
  <si>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</si>
  <si>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</si>
  <si>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</si>
  <si>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</si>
  <si>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</si>
  <si>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</si>
  <si>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</si>
  <si>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</si>
  <si>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</si>
  <si>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</si>
  <si>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</si>
  <si>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</si>
  <si>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</si>
  <si>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</si>
  <si>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</si>
  <si>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</si>
  <si>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</si>
  <si>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</si>
  <si>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</si>
  <si>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</si>
  <si>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</si>
  <si>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</si>
  <si>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</si>
  <si>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</si>
  <si>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</si>
  <si>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</si>
  <si>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</si>
  <si>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</si>
  <si>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</si>
  <si>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</si>
  <si>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</si>
  <si>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</si>
  <si>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</si>
  <si>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</si>
  <si>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</si>
  <si>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</si>
  <si>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</si>
  <si>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</si>
  <si>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</si>
  <si>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</si>
  <si>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</si>
  <si>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</si>
  <si>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</si>
  <si>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</si>
  <si>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</si>
  <si>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</si>
  <si>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</si>
  <si>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</si>
  <si>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</si>
  <si>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</si>
  <si>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</si>
  <si>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</si>
  <si>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</si>
  <si>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</si>
  <si>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</si>
  <si>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</si>
  <si>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</si>
  <si>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</si>
  <si>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</si>
  <si>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</si>
  <si>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</si>
  <si>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</si>
  <si>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</si>
  <si>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</si>
  <si>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</si>
  <si>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</si>
  <si>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</si>
  <si>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</si>
  <si>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</si>
  <si>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</si>
  <si>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</si>
  <si>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</si>
  <si>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</si>
  <si>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</si>
  <si>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</si>
  <si>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</si>
  <si>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</si>
  <si>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</si>
  <si>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</si>
  <si>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</si>
  <si>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</si>
  <si>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</si>
  <si>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</si>
  <si>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</si>
  <si>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</si>
  <si>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</si>
  <si>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</si>
  <si>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</si>
  <si>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</si>
  <si>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</si>
  <si>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</si>
  <si>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</si>
  <si>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</si>
  <si>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</si>
  <si>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</si>
  <si>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</si>
  <si>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</si>
  <si>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</si>
  <si>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</si>
  <si>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</si>
  <si>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</si>
  <si>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</si>
  <si>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</si>
  <si>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</si>
  <si>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</si>
  <si>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</si>
  <si>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</si>
  <si>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</si>
  <si>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</si>
  <si>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</si>
  <si>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</si>
  <si>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</si>
  <si>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</si>
  <si>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</si>
  <si>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</si>
  <si>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</si>
  <si>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</si>
  <si>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</si>
  <si>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</si>
  <si>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</si>
  <si>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</si>
  <si>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</si>
  <si>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</si>
  <si>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</si>
  <si>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</si>
  <si>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</si>
  <si>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</si>
  <si>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</si>
  <si>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</si>
  <si>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</si>
  <si>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</si>
  <si>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</si>
  <si>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</si>
  <si>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</si>
  <si>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</si>
  <si>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</si>
  <si>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</si>
  <si>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</si>
  <si>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</si>
  <si>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</si>
  <si>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</si>
  <si>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</si>
  <si>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</si>
  <si>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</si>
  <si>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</si>
  <si>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</si>
  <si>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</si>
  <si>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</si>
  <si>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</si>
  <si>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</si>
  <si>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</si>
  <si>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</si>
  <si>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</si>
  <si>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</si>
  <si>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</si>
  <si>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</si>
  <si>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</si>
  <si>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</si>
  <si>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</si>
  <si>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</si>
  <si>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</si>
  <si>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</si>
  <si>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</si>
  <si>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</si>
  <si>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</si>
  <si>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</si>
  <si>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</si>
  <si>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</si>
  <si>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</si>
  <si>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</si>
  <si>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</si>
  <si>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</si>
  <si>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</si>
  <si>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</si>
  <si>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</si>
  <si>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</si>
  <si>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</si>
  <si>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</si>
  <si>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</si>
  <si>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</si>
  <si>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</si>
  <si>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</si>
  <si>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</si>
  <si>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</si>
  <si>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</si>
  <si>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</si>
  <si>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</si>
  <si>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</si>
  <si>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</si>
  <si>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</si>
  <si>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</si>
  <si>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</si>
  <si>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</si>
  <si>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</si>
  <si>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</si>
  <si>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</si>
  <si>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</si>
  <si>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</si>
  <si>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</si>
  <si>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</si>
  <si>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</si>
  <si>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</si>
  <si>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</si>
  <si>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</si>
  <si>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</si>
  <si>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</si>
  <si>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</si>
  <si>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</si>
  <si>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</si>
  <si>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</si>
  <si>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</si>
  <si>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</si>
  <si>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</si>
  <si>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</si>
  <si>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</si>
  <si>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</si>
  <si>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</si>
  <si>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</si>
  <si>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</si>
  <si>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</si>
  <si>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</si>
  <si>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</si>
  <si>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</si>
  <si>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</si>
  <si>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</si>
  <si>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</si>
  <si>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</si>
  <si>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</si>
  <si>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</si>
  <si>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</si>
  <si>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</si>
  <si>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</si>
  <si>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</si>
  <si>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</si>
  <si>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</si>
  <si>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</si>
  <si>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</si>
  <si>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</si>
  <si>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</si>
  <si>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</si>
  <si>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</si>
  <si>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</si>
  <si>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</si>
  <si>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</si>
  <si>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</si>
  <si>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</si>
  <si>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</si>
  <si>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</si>
  <si>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</si>
  <si>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</si>
  <si>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</si>
  <si>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</si>
  <si>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</si>
  <si>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</si>
  <si>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</si>
  <si>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</si>
  <si>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</si>
  <si>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</si>
  <si>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</si>
  <si>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</si>
  <si>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</si>
  <si>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</si>
  <si>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</si>
  <si>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</si>
  <si>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</si>
  <si>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</si>
  <si>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</si>
  <si>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</si>
  <si>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</si>
  <si>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</si>
  <si>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</si>
  <si>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</si>
  <si>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</si>
  <si>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</si>
  <si>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</si>
  <si>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</si>
  <si>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</si>
  <si>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</si>
  <si>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</si>
  <si>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</si>
  <si>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</si>
  <si>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</si>
  <si>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</si>
  <si>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</si>
  <si>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</si>
  <si>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</si>
  <si>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</si>
  <si>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</si>
  <si>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</si>
  <si>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</si>
  <si>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</si>
  <si>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</si>
  <si>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</si>
  <si>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</si>
  <si>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</si>
  <si>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</si>
  <si>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</si>
  <si>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</si>
  <si>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</si>
  <si>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</si>
  <si>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</si>
  <si>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</si>
  <si>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</si>
  <si>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</si>
  <si>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</si>
  <si>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</si>
  <si>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</si>
  <si>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</si>
  <si>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</si>
  <si>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</si>
  <si>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</si>
  <si>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</si>
  <si>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</si>
  <si>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</si>
  <si>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</si>
  <si>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</si>
  <si>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</si>
  <si>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</si>
  <si>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</si>
  <si>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</si>
  <si>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</si>
  <si>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</si>
  <si>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</si>
  <si>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</si>
  <si>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</si>
  <si>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</si>
  <si>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</si>
  <si>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</si>
  <si>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</si>
  <si>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</si>
  <si>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</si>
  <si>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</si>
  <si>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</si>
  <si>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</si>
  <si>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</si>
  <si>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</si>
  <si>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</si>
  <si>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</si>
  <si>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</si>
  <si>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</si>
  <si>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</si>
  <si>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</si>
  <si>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</si>
  <si>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</si>
  <si>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</si>
  <si>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</si>
  <si>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</si>
  <si>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</si>
  <si>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</si>
  <si>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</si>
  <si>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</si>
  <si>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</si>
  <si>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</si>
  <si>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</si>
  <si>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</si>
  <si>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</si>
  <si>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</si>
  <si>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</si>
  <si>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</si>
  <si>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</si>
  <si>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</si>
  <si>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</si>
  <si>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</si>
  <si>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</si>
  <si>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</si>
  <si>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</si>
  <si>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</si>
  <si>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</si>
  <si>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</si>
  <si>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</si>
  <si>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</si>
  <si>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</si>
  <si>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</si>
  <si>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</si>
  <si>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</si>
  <si>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</si>
  <si>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</si>
  <si>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</si>
  <si>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</si>
  <si>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</si>
  <si>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</si>
  <si>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</si>
  <si>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</si>
  <si>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</si>
  <si>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</si>
  <si>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</si>
  <si>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</si>
  <si>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</si>
  <si>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</si>
  <si>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</si>
  <si>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</si>
  <si>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</si>
  <si>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</si>
  <si>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</si>
  <si>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</si>
  <si>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</si>
  <si>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</si>
  <si>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</si>
  <si>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</si>
  <si>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</si>
  <si>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</si>
  <si>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</si>
  <si>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</si>
  <si>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</si>
  <si>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</si>
  <si>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</si>
  <si>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</si>
  <si>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</si>
  <si>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</si>
  <si>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</si>
  <si>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</si>
  <si>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</si>
  <si>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</si>
  <si>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</si>
  <si>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</si>
  <si>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</si>
  <si>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</si>
  <si>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</si>
  <si>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</si>
  <si>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</si>
  <si>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</si>
  <si>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</si>
  <si>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</si>
  <si>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</si>
  <si>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</si>
  <si>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</si>
  <si>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</si>
  <si>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</si>
  <si>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</si>
  <si>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</si>
  <si>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</si>
  <si>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</si>
  <si>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</si>
  <si>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</si>
  <si>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</si>
  <si>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</si>
  <si>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</si>
  <si>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</si>
  <si>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</si>
  <si>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</si>
  <si>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</si>
  <si>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</si>
  <si>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</si>
  <si>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</si>
  <si>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</si>
  <si>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</si>
  <si>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</si>
  <si>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</si>
  <si>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</si>
  <si>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</si>
  <si>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</si>
  <si>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</si>
  <si>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</si>
  <si>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</si>
  <si>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</si>
  <si>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</si>
  <si>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</si>
  <si>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</si>
  <si>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</si>
  <si>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</si>
  <si>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</si>
  <si>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</si>
  <si>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</si>
  <si>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</si>
  <si>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</si>
  <si>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</si>
  <si>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</si>
  <si>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</si>
  <si>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</si>
  <si>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</si>
  <si>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</si>
  <si>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</si>
  <si>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</si>
  <si>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</si>
  <si>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</si>
  <si>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</si>
  <si>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</si>
  <si>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</si>
  <si>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</si>
  <si>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</si>
  <si>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</si>
  <si>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</si>
  <si>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</si>
  <si>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</si>
  <si>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</si>
  <si>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</si>
  <si>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</si>
  <si>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</si>
  <si>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</si>
  <si>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</si>
  <si>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</si>
  <si>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</si>
  <si>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</si>
  <si>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</si>
  <si>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</si>
  <si>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</si>
  <si>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</si>
  <si>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</si>
  <si>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</si>
  <si>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</si>
  <si>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</si>
  <si>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</si>
  <si>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</si>
  <si>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</si>
  <si>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</si>
  <si>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</si>
  <si>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</si>
  <si>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</si>
  <si>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</si>
  <si>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</si>
  <si>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</si>
  <si>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</si>
  <si>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</si>
  <si>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</si>
  <si>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</si>
  <si>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</si>
  <si>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</si>
  <si>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</si>
  <si>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</si>
  <si>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</si>
  <si>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</si>
  <si>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</si>
  <si>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</si>
  <si>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</si>
  <si>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</si>
  <si>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</si>
  <si>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</si>
  <si>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</si>
  <si>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</si>
  <si>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</si>
  <si>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</si>
  <si>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</si>
  <si>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</si>
  <si>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</si>
  <si>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</si>
  <si>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</si>
  <si>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</si>
  <si>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</si>
  <si>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</si>
  <si>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</si>
  <si>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</si>
  <si>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</si>
  <si>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</si>
  <si>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</si>
  <si>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</si>
  <si>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</si>
  <si>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</si>
  <si>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</si>
  <si>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</si>
  <si>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</si>
  <si>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</si>
  <si>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</si>
  <si>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</si>
  <si>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</si>
  <si>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</si>
  <si>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</si>
  <si>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</si>
  <si>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</si>
  <si>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</si>
  <si>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</si>
  <si>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</si>
  <si>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</si>
  <si>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</si>
  <si>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</si>
  <si>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</si>
  <si>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</si>
  <si>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</si>
  <si>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</si>
  <si>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</si>
  <si>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</si>
  <si>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</si>
  <si>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</si>
  <si>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</si>
  <si>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</si>
  <si>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</si>
  <si>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</si>
  <si>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</si>
  <si>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</si>
  <si>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</si>
  <si>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</si>
  <si>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</si>
  <si>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</si>
  <si>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</si>
  <si>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</si>
  <si>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</si>
  <si>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</si>
  <si>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</si>
  <si>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</si>
  <si>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</si>
  <si>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</si>
  <si>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</si>
  <si>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</si>
  <si>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</si>
  <si>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</si>
  <si>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</si>
  <si>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</si>
  <si>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</si>
  <si>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</si>
  <si>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</si>
  <si>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</si>
  <si>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</si>
  <si>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</si>
  <si>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</si>
  <si>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</si>
  <si>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</si>
  <si>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</si>
  <si>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</si>
  <si>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</si>
  <si>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</si>
  <si>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</si>
  <si>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</si>
  <si>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</si>
  <si>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</si>
  <si>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</si>
  <si>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</si>
  <si>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</si>
  <si>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</si>
  <si>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</si>
  <si>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</si>
  <si>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</si>
  <si>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</si>
  <si>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</si>
  <si>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</si>
  <si>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</si>
  <si>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</si>
  <si>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</si>
  <si>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</si>
  <si>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</si>
  <si>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</si>
  <si>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</si>
  <si>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</si>
  <si>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</si>
  <si>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</si>
  <si>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</si>
  <si>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</si>
  <si>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</si>
  <si>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</si>
  <si>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</si>
  <si>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</si>
  <si>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</si>
  <si>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</si>
  <si>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</si>
  <si>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</si>
  <si>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</si>
  <si>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</si>
  <si>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</si>
  <si>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</si>
  <si>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</si>
  <si>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</si>
  <si>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</si>
  <si>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</si>
  <si>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</si>
  <si>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</si>
  <si>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</si>
  <si>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</si>
  <si>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</si>
  <si>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</si>
  <si>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</si>
  <si>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</si>
  <si>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</si>
  <si>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</si>
  <si>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</si>
  <si>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</si>
  <si>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</si>
  <si>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</si>
  <si>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</si>
  <si>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</si>
  <si>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</si>
  <si>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</si>
  <si>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</si>
  <si>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</si>
  <si>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</si>
  <si>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</si>
  <si>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</si>
  <si>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</si>
  <si>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</si>
  <si>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</si>
  <si>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</si>
  <si>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</si>
  <si>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</si>
  <si>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</si>
  <si>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</si>
  <si>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</si>
  <si>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</si>
  <si>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</si>
  <si>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</si>
  <si>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</si>
  <si>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</si>
  <si>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</si>
  <si>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</si>
  <si>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</si>
  <si>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</si>
  <si>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</si>
  <si>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</si>
  <si>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</si>
  <si>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</si>
  <si>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</si>
  <si>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</si>
  <si>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</si>
  <si>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</si>
  <si>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</si>
  <si>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</si>
  <si>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</si>
  <si>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</si>
  <si>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</si>
  <si>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</si>
  <si>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</si>
  <si>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</si>
  <si>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</si>
  <si>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</si>
  <si>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</si>
  <si>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</si>
  <si>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</si>
  <si>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</si>
  <si>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</si>
  <si>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</si>
  <si>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</si>
  <si>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</si>
  <si>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</si>
  <si>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</si>
  <si>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</si>
  <si>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</si>
  <si>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</si>
  <si>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</si>
  <si>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</si>
  <si>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</si>
  <si>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</si>
  <si>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</si>
  <si>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</si>
  <si>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</si>
  <si>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</si>
  <si>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</si>
  <si>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</si>
  <si>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</si>
  <si>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</si>
  <si>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</si>
  <si>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</si>
  <si>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</si>
  <si>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</si>
  <si>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</si>
  <si>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</si>
  <si>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</si>
  <si>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</si>
  <si>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</si>
  <si>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</si>
  <si>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</si>
  <si>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</si>
  <si>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</si>
  <si>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</si>
  <si>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</si>
  <si>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</si>
  <si>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</si>
  <si>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</si>
  <si>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</si>
  <si>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</si>
  <si>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</si>
  <si>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</si>
  <si>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</si>
  <si>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</si>
  <si>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</si>
  <si>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</si>
  <si>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</si>
  <si>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</si>
  <si>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</si>
  <si>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</si>
  <si>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</si>
  <si>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</si>
  <si>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</si>
  <si>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</si>
  <si>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</si>
  <si>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</si>
  <si>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</si>
  <si>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</si>
  <si>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</si>
  <si>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</si>
  <si>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</si>
  <si>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</si>
  <si>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</si>
  <si>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</si>
  <si>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</si>
  <si>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</si>
  <si>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</si>
  <si>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</si>
  <si>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</si>
  <si>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</si>
  <si>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</si>
  <si>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</si>
  <si>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</si>
  <si>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</si>
  <si>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</si>
  <si>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</si>
  <si>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</si>
  <si>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</si>
  <si>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</si>
  <si>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</si>
  <si>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</si>
  <si>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</si>
  <si>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</si>
  <si>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</si>
  <si>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</si>
  <si>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</si>
  <si>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</si>
  <si>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</si>
  <si>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</si>
  <si>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</si>
  <si>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</si>
  <si>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</si>
  <si>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</si>
  <si>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</si>
  <si>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</si>
  <si>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</si>
  <si>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</si>
  <si>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</si>
  <si>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</si>
  <si>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</si>
  <si>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</si>
  <si>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</si>
  <si>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</si>
  <si>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</si>
  <si>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</si>
  <si>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</si>
  <si>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</si>
  <si>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</si>
  <si>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</si>
  <si>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</si>
  <si>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</si>
  <si>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</si>
  <si>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</si>
  <si>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</si>
  <si>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</si>
  <si>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</si>
  <si>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</si>
  <si>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</si>
  <si>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</si>
  <si>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</si>
  <si>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</si>
  <si>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</si>
  <si>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</si>
  <si>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</si>
  <si>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</si>
  <si>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</si>
  <si>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</si>
  <si>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</si>
  <si>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</si>
  <si>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</si>
  <si>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</si>
  <si>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</si>
  <si>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</si>
  <si>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</si>
  <si>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</si>
  <si>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</si>
  <si>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</si>
  <si>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</si>
  <si>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</si>
  <si>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</si>
  <si>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</si>
  <si>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</si>
  <si>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</si>
  <si>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</si>
  <si>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</si>
  <si>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</si>
  <si>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</si>
  <si>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</si>
  <si>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</si>
  <si>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</si>
  <si>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</si>
  <si>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</si>
  <si>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</si>
  <si>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</si>
  <si>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</si>
  <si>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</si>
  <si>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</si>
  <si>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</si>
  <si>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</si>
  <si>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</si>
  <si>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</si>
  <si>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</si>
  <si>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</si>
  <si>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</si>
  <si>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</si>
  <si>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</si>
  <si>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</si>
  <si>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</si>
  <si>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</si>
  <si>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</si>
  <si>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</si>
  <si>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</si>
  <si>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</si>
  <si>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</si>
  <si>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</si>
  <si>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</si>
  <si>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</si>
  <si>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</si>
  <si>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</si>
  <si>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</si>
  <si>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</si>
  <si>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</si>
  <si>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</si>
  <si>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</si>
  <si>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</si>
  <si>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</si>
  <si>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</si>
  <si>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</si>
  <si>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</si>
  <si>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</si>
  <si>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</si>
  <si>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</si>
  <si>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</si>
  <si>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</si>
  <si>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</si>
  <si>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</si>
  <si>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</si>
  <si>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</si>
  <si>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</si>
  <si>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</si>
  <si>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</si>
  <si>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</si>
  <si>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</si>
  <si>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</si>
  <si>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</si>
  <si>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</si>
  <si>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</si>
  <si>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</si>
  <si>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</si>
  <si>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</si>
  <si>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</si>
  <si>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</si>
  <si>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</si>
  <si>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</si>
  <si>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</si>
  <si>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</si>
  <si>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</si>
  <si>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</si>
  <si>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</si>
  <si>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</si>
  <si>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</si>
  <si>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</si>
  <si>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</si>
  <si>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</si>
  <si>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</si>
  <si>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</si>
  <si>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</si>
  <si>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</si>
  <si>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</si>
  <si>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</si>
  <si>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</si>
  <si>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</si>
  <si>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</si>
  <si>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</si>
  <si>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</si>
  <si>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</si>
  <si>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</si>
  <si>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</si>
  <si>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</si>
  <si>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</si>
  <si>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</si>
  <si>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</si>
  <si>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</si>
  <si>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</si>
  <si>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</si>
  <si>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</si>
  <si>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</si>
  <si>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</si>
  <si>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</si>
  <si>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</si>
  <si>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</si>
  <si>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</si>
  <si>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</si>
  <si>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</si>
  <si>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</si>
  <si>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</si>
  <si>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</si>
  <si>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</si>
  <si>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</si>
  <si>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</si>
  <si>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</si>
  <si>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</si>
  <si>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</si>
  <si>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</si>
  <si>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</si>
  <si>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</si>
  <si>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</si>
  <si>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</si>
  <si>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</si>
  <si>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</si>
  <si>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</si>
  <si>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</si>
  <si>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</si>
  <si>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</si>
  <si>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</si>
  <si>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</si>
  <si>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</si>
  <si>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</si>
  <si>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</si>
  <si>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</si>
  <si>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</si>
  <si>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</si>
  <si>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</si>
  <si>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</si>
  <si>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</si>
  <si>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</si>
  <si>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</si>
  <si>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</si>
  <si>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</si>
  <si>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</si>
  <si>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</si>
  <si>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</si>
  <si>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</si>
  <si>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</si>
  <si>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</si>
  <si>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</si>
  <si>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</si>
  <si>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</si>
  <si>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</si>
  <si>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</si>
  <si>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</si>
  <si>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</si>
  <si>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</si>
  <si>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</si>
  <si>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</si>
  <si>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</si>
  <si>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</si>
  <si>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</si>
  <si>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</si>
  <si>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</si>
  <si>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</si>
  <si>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</si>
  <si>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</si>
  <si>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</si>
  <si>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</si>
  <si>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</si>
  <si>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</si>
  <si>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</si>
  <si>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</si>
  <si>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</si>
  <si>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</si>
  <si>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</si>
  <si>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</si>
  <si>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</si>
  <si>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</si>
  <si>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</si>
  <si>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</si>
  <si>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</si>
  <si>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</si>
  <si>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</si>
  <si>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</si>
  <si>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</si>
  <si>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</si>
  <si>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</si>
  <si>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</si>
  <si>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</si>
  <si>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</si>
  <si>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</si>
  <si>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</si>
  <si>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</si>
  <si>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</si>
  <si>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</si>
  <si>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</si>
  <si>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</si>
  <si>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</si>
  <si>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</si>
  <si>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</si>
  <si>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</si>
  <si>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</si>
  <si>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</si>
  <si>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</si>
  <si>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</si>
  <si>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</si>
  <si>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</si>
  <si>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</si>
  <si>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</si>
  <si>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</si>
  <si>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</si>
  <si>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</si>
  <si>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</si>
  <si>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</si>
  <si>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</si>
  <si>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</si>
  <si>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</si>
  <si>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</si>
  <si>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</si>
  <si>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</si>
  <si>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</si>
  <si>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</si>
  <si>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</si>
  <si>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</si>
  <si>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</si>
  <si>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</si>
  <si>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</si>
  <si>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</si>
  <si>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</si>
  <si>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</si>
  <si>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</si>
  <si>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</si>
  <si>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</si>
  <si>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</si>
  <si>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</si>
  <si>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</si>
  <si>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</si>
  <si>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</si>
  <si>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</si>
  <si>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</si>
  <si>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</si>
  <si>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</si>
  <si>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</si>
  <si>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</si>
  <si>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</si>
  <si>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</si>
  <si>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</si>
  <si>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</si>
  <si>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</si>
  <si>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</si>
  <si>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</si>
  <si>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</si>
  <si>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</si>
  <si>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</si>
  <si>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</si>
  <si>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</si>
  <si>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</si>
  <si>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</si>
  <si>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</si>
  <si>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</si>
  <si>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</si>
  <si>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</si>
  <si>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</si>
  <si>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</si>
  <si>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</si>
  <si>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</si>
  <si>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</si>
  <si>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</si>
  <si>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</si>
  <si>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</si>
  <si>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</si>
  <si>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</si>
  <si>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</si>
  <si>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</si>
  <si>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</si>
  <si>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</si>
  <si>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</si>
  <si>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</si>
  <si>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</si>
  <si>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</si>
  <si>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</si>
  <si>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</si>
  <si>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</si>
  <si>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</si>
  <si>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</si>
  <si>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</si>
  <si>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</si>
  <si>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</si>
  <si>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</si>
  <si>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</si>
  <si>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</si>
  <si>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</si>
  <si>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</si>
  <si>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</si>
  <si>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</si>
  <si>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</si>
  <si>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</si>
  <si>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</si>
  <si>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</si>
  <si>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</si>
  <si>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</si>
  <si>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</si>
  <si>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</si>
  <si>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</si>
  <si>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</si>
  <si>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</si>
  <si>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</si>
  <si>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</si>
  <si>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</si>
  <si>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</si>
  <si>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</si>
  <si>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</si>
  <si>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</si>
  <si>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</si>
  <si>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</si>
  <si>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</si>
  <si>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</si>
  <si>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</si>
  <si>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</si>
  <si>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</si>
  <si>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</si>
  <si>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</si>
  <si>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</si>
  <si>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</si>
  <si>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</si>
  <si>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</si>
  <si>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</si>
  <si>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</si>
  <si>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</si>
  <si>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</si>
  <si>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</si>
  <si>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</si>
  <si>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</si>
  <si>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</si>
  <si>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</si>
  <si>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</si>
  <si>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</si>
  <si>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</si>
  <si>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</si>
  <si>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</si>
  <si>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</si>
  <si>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</si>
  <si>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</si>
  <si>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</si>
  <si>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</si>
  <si>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</si>
  <si>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</si>
  <si>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</si>
  <si>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</si>
  <si>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</si>
  <si>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</si>
  <si>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</si>
  <si>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</si>
  <si>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</si>
  <si>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</si>
  <si>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</si>
  <si>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</si>
  <si>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</si>
  <si>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</si>
  <si>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</si>
  <si>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</si>
  <si>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</si>
  <si>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</si>
  <si>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</si>
  <si>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</si>
  <si>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</si>
  <si>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</si>
  <si>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</si>
  <si>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</si>
  <si>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</si>
  <si>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</si>
  <si>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</si>
  <si>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</si>
  <si>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</si>
  <si>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</si>
  <si>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</si>
  <si>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</si>
  <si>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</si>
  <si>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</si>
  <si>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</si>
  <si>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</si>
  <si>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</si>
  <si>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</si>
  <si>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</si>
  <si>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</si>
  <si>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</si>
  <si>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</si>
  <si>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</si>
  <si>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</si>
  <si>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</si>
  <si>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</si>
  <si>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</si>
  <si>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</si>
  <si>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</si>
  <si>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</si>
  <si>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</si>
  <si>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</si>
  <si>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</si>
  <si>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</si>
  <si>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</si>
  <si>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</si>
  <si>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</si>
  <si>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</si>
  <si>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</si>
  <si>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</si>
  <si>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</si>
  <si>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</si>
  <si>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</si>
  <si>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</si>
  <si>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</si>
  <si>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</si>
  <si>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</si>
  <si>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</si>
  <si>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</si>
  <si>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</si>
  <si>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</si>
  <si>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</si>
  <si>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</si>
  <si>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</si>
  <si>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</si>
  <si>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</si>
  <si>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</si>
  <si>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</si>
  <si>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</si>
  <si>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</si>
  <si>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</si>
  <si>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</si>
  <si>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</si>
  <si>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</si>
  <si>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</si>
  <si>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</si>
  <si>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</si>
  <si>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</si>
  <si>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</si>
  <si>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</si>
  <si>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</si>
  <si>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</si>
  <si>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</si>
  <si>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</si>
  <si>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</si>
  <si>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</si>
  <si>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</si>
  <si>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</si>
  <si>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</si>
  <si>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</si>
  <si>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</si>
  <si>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</si>
  <si>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</si>
  <si>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</si>
  <si>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</si>
  <si>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</si>
  <si>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</si>
  <si>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</si>
  <si>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</si>
  <si>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</si>
  <si>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</si>
  <si>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</si>
  <si>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</si>
  <si>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</si>
  <si>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</si>
  <si>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</si>
  <si>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</si>
  <si>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</si>
  <si>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</si>
  <si>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</si>
  <si>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</si>
  <si>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</si>
  <si>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</si>
  <si>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</si>
  <si>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</si>
  <si>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</si>
  <si>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</si>
  <si>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</si>
  <si>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</si>
  <si>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</si>
  <si>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</si>
  <si>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</si>
  <si>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</si>
  <si>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</si>
  <si>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</si>
  <si>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</si>
  <si>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</si>
  <si>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</si>
  <si>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</si>
  <si>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</si>
  <si>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</si>
  <si>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</si>
  <si>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</si>
  <si>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</si>
  <si>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</si>
  <si>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</si>
  <si>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</si>
  <si>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</si>
  <si>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</si>
  <si>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</si>
  <si>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</si>
  <si>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</si>
  <si>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</si>
  <si>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</si>
  <si>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</si>
  <si>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</si>
  <si>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</si>
  <si>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</si>
  <si>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</si>
  <si>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</si>
  <si>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</si>
  <si>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</si>
  <si>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</si>
  <si>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</si>
  <si>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</si>
  <si>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</si>
  <si>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</si>
  <si>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</si>
  <si>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</si>
  <si>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</si>
  <si>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</si>
  <si>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</si>
  <si>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</si>
  <si>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</si>
  <si>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</si>
  <si>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</si>
  <si>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</si>
  <si>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</si>
  <si>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</si>
  <si>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</si>
  <si>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</si>
  <si>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</si>
  <si>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</si>
  <si>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</si>
  <si>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</si>
  <si>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</si>
  <si>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</si>
  <si>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</si>
  <si>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</si>
  <si>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</si>
  <si>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</si>
  <si>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</si>
  <si>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</si>
  <si>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</si>
  <si>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</si>
  <si>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</si>
  <si>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</si>
  <si>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</si>
  <si>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</si>
  <si>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</si>
  <si>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</si>
  <si>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</si>
  <si>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</si>
  <si>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</si>
  <si>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</si>
  <si>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</si>
  <si>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</si>
  <si>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</si>
  <si>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</si>
  <si>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</si>
  <si>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</si>
  <si>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</si>
  <si>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</si>
  <si>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</si>
  <si>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</si>
  <si>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</si>
  <si>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</si>
  <si>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</si>
  <si>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</si>
  <si>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</si>
  <si>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</si>
  <si>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</si>
  <si>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</si>
  <si>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</si>
  <si>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</si>
  <si>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</si>
  <si>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</si>
  <si>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</si>
  <si>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</si>
  <si>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</si>
  <si>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</si>
  <si>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</si>
  <si>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</si>
  <si>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</si>
  <si>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</si>
  <si>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</si>
  <si>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</si>
  <si>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</si>
  <si>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</si>
  <si>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</si>
  <si>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</si>
  <si>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</si>
  <si>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</si>
  <si>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</si>
  <si>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</si>
  <si>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</si>
  <si>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</si>
  <si>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</si>
  <si>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</si>
  <si>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</si>
  <si>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</si>
  <si>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</si>
  <si>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</si>
  <si>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</si>
  <si>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</si>
  <si>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</si>
  <si>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</si>
  <si>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</si>
  <si>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</si>
  <si>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</si>
  <si>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</si>
  <si>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</si>
  <si>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</si>
  <si>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</si>
  <si>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</si>
  <si>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</si>
  <si>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</si>
  <si>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</si>
  <si>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</si>
  <si>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</si>
  <si>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</si>
  <si>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</si>
  <si>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</si>
  <si>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</si>
  <si>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</si>
  <si>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</si>
  <si>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</si>
  <si>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</si>
  <si>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</si>
  <si>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</si>
  <si>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</si>
  <si>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</si>
  <si>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</si>
  <si>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</si>
  <si>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</si>
  <si>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</si>
  <si>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</si>
  <si>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</si>
  <si>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</si>
  <si>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</si>
  <si>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</si>
  <si>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</si>
  <si>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</si>
  <si>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</si>
  <si>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</si>
  <si>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</si>
  <si>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</si>
  <si>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</si>
  <si>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</si>
  <si>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</si>
  <si>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</si>
  <si>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</si>
  <si>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</si>
  <si>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</si>
  <si>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</si>
  <si>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</si>
  <si>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</si>
  <si>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</si>
  <si>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</si>
  <si>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</si>
  <si>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</si>
  <si>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</si>
  <si>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</si>
  <si>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</si>
  <si>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</si>
  <si>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</si>
  <si>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</si>
  <si>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</si>
  <si>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</si>
  <si>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</si>
  <si>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</si>
  <si>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</si>
  <si>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</si>
  <si>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</si>
  <si>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</si>
  <si>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</si>
  <si>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</si>
  <si>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</si>
  <si>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</si>
  <si>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</si>
  <si>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</si>
  <si>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</si>
  <si>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</si>
  <si>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</si>
  <si>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</si>
  <si>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</si>
  <si>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</si>
  <si>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</si>
  <si>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</si>
  <si>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</si>
  <si>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</si>
  <si>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</si>
  <si>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</si>
  <si>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</si>
  <si>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</si>
  <si>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</si>
  <si>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</si>
  <si>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</si>
  <si>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</si>
  <si>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</si>
  <si>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</si>
  <si>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</si>
  <si>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</si>
  <si>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</si>
  <si>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</si>
  <si>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</si>
  <si>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</si>
  <si>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</si>
  <si>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</si>
  <si>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</si>
  <si>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</si>
  <si>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</si>
  <si>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</si>
  <si>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</si>
  <si>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</si>
  <si>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</si>
  <si>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</si>
  <si>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</si>
  <si>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</si>
  <si>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</si>
  <si>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</si>
  <si>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</si>
  <si>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</si>
  <si>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</si>
  <si>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</si>
  <si>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</si>
  <si>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</si>
  <si>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</si>
  <si>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</si>
  <si>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</si>
  <si>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</si>
  <si>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</si>
  <si>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</si>
  <si>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</si>
  <si>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</si>
  <si>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</si>
  <si>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</si>
  <si>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</si>
  <si>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</si>
  <si>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</si>
  <si>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</si>
  <si>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</si>
  <si>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</si>
  <si>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</si>
  <si>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</si>
  <si>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</si>
  <si>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</si>
  <si>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</si>
  <si>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</si>
  <si>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</si>
  <si>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</si>
  <si>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</si>
  <si>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</si>
  <si>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</si>
  <si>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</si>
  <si>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</si>
  <si>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</si>
  <si>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</si>
  <si>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</si>
  <si>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</si>
  <si>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</si>
  <si>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</si>
  <si>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</si>
  <si>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</si>
  <si>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</si>
  <si>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</si>
  <si>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</si>
  <si>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</si>
  <si>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</si>
  <si>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</si>
  <si>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</si>
  <si>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</si>
  <si>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</si>
  <si>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</si>
  <si>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</si>
  <si>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</si>
  <si>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</si>
  <si>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</si>
  <si>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</si>
  <si>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</si>
  <si>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</si>
  <si>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</si>
  <si>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</si>
  <si>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</si>
  <si>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</si>
  <si>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</si>
  <si>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</si>
  <si>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</si>
  <si>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</si>
  <si>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</si>
  <si>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</si>
  <si>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</si>
  <si>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</si>
  <si>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</si>
  <si>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</si>
  <si>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</si>
  <si>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</si>
  <si>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</si>
  <si>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</si>
  <si>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</si>
  <si>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</si>
  <si>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</si>
  <si>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</si>
  <si>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</si>
  <si>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</si>
  <si>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</si>
  <si>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</si>
  <si>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</si>
  <si>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</si>
  <si>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</si>
  <si>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</si>
  <si>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</si>
  <si>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</si>
  <si>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</si>
  <si>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</si>
  <si>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</si>
  <si>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</si>
  <si>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</si>
  <si>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</si>
  <si>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</si>
  <si>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</si>
  <si>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</si>
  <si>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</si>
  <si>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</si>
  <si>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</si>
  <si>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</si>
  <si>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</si>
  <si>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</si>
  <si>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</si>
  <si>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</si>
  <si>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</si>
  <si>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</si>
  <si>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</si>
  <si>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</si>
  <si>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</si>
  <si>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</si>
  <si>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</si>
  <si>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</si>
  <si>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</si>
  <si>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</si>
  <si>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</si>
  <si>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</si>
  <si>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</si>
  <si>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</si>
  <si>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</si>
  <si>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</si>
  <si>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</si>
  <si>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</si>
  <si>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</si>
  <si>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</si>
  <si>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</si>
  <si>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</si>
  <si>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</si>
  <si>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</si>
  <si>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</si>
  <si>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</si>
  <si>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</si>
  <si>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</si>
  <si>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</si>
  <si>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</si>
  <si>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</si>
  <si>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</si>
  <si>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</si>
  <si>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</si>
  <si>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</si>
  <si>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</si>
  <si>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</si>
  <si>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</si>
  <si>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</si>
  <si>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</si>
  <si>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</si>
  <si>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</si>
  <si>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</si>
  <si>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</si>
  <si>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</si>
  <si>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</si>
  <si>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</si>
  <si>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</si>
  <si>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</si>
  <si>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</si>
  <si>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</si>
  <si>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</si>
  <si>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</si>
  <si>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</si>
  <si>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</si>
  <si>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</si>
  <si>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</si>
  <si>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</si>
  <si>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</si>
  <si>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</si>
  <si>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</si>
  <si>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</si>
  <si>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</si>
  <si>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</si>
  <si>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</si>
  <si>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</si>
  <si>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</si>
  <si>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</si>
  <si>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</si>
  <si>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</si>
  <si>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</si>
  <si>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</si>
  <si>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</si>
  <si>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</si>
  <si>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</si>
  <si>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</si>
  <si>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</si>
  <si>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</si>
  <si>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</si>
  <si>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</si>
  <si>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</si>
  <si>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</si>
  <si>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</si>
  <si>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</si>
  <si>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</si>
  <si>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</si>
  <si>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</si>
  <si>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</si>
  <si>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</si>
  <si>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</si>
  <si>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</si>
  <si>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</si>
  <si>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</si>
  <si>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</si>
  <si>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</si>
  <si>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</si>
  <si>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</si>
  <si>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</si>
  <si>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</si>
  <si>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</si>
  <si>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</si>
  <si>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</si>
  <si>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</si>
  <si>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</si>
  <si>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</si>
  <si>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</si>
  <si>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</si>
  <si>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</si>
  <si>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</si>
  <si>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</si>
  <si>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</si>
  <si>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</si>
  <si>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</si>
  <si>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</si>
  <si>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</si>
  <si>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</si>
  <si>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</si>
  <si>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</si>
  <si>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</si>
  <si>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</si>
  <si>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</si>
  <si>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</si>
  <si>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</si>
  <si>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</si>
  <si>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</si>
  <si>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</si>
  <si>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</si>
  <si>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</si>
  <si>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</si>
  <si>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</si>
  <si>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</si>
  <si>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</si>
  <si>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</si>
  <si>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</si>
  <si>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</si>
  <si>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</si>
  <si>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</si>
  <si>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</si>
  <si>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</si>
  <si>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</si>
  <si>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</si>
  <si>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</si>
  <si>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</si>
  <si>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</si>
  <si>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</si>
  <si>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</si>
  <si>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</si>
  <si>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</si>
  <si>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</si>
  <si>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</si>
  <si>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</si>
  <si>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</si>
  <si>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</si>
  <si>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</si>
  <si>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</si>
  <si>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</si>
  <si>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</si>
  <si>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</si>
  <si>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</si>
  <si>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</si>
  <si>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</si>
  <si>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</si>
  <si>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</si>
  <si>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</si>
  <si>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</si>
  <si>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</si>
  <si>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</si>
  <si>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</si>
  <si>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</si>
  <si>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</si>
  <si>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</si>
  <si>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</si>
  <si>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</si>
  <si>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</si>
  <si>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</si>
  <si>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</si>
  <si>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</si>
  <si>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</si>
  <si>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</si>
  <si>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</si>
  <si>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</si>
  <si>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</si>
  <si>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</si>
  <si>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</si>
  <si>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</si>
  <si>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</si>
  <si>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</si>
  <si>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</si>
  <si>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</si>
  <si>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</si>
  <si>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</si>
  <si>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</si>
  <si>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</si>
  <si>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</si>
  <si>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</si>
  <si>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</si>
  <si>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</si>
  <si>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</si>
  <si>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</si>
  <si>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</si>
  <si>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</si>
  <si>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</si>
  <si>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</si>
  <si>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</si>
  <si>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</si>
  <si>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</si>
  <si>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</si>
  <si>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</si>
  <si>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</si>
  <si>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</si>
  <si>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</si>
  <si>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</si>
  <si>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</si>
  <si>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</si>
  <si>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</si>
  <si>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</si>
  <si>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</si>
  <si>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</si>
  <si>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</si>
  <si>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</si>
  <si>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</si>
  <si>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</si>
  <si>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</si>
  <si>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</si>
  <si>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</si>
  <si>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</si>
  <si>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</si>
  <si>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</si>
  <si>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</si>
  <si>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</si>
  <si>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</si>
  <si>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</si>
  <si>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</si>
  <si>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</si>
  <si>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</si>
  <si>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</si>
  <si>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</si>
  <si>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</si>
  <si>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</si>
  <si>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</si>
  <si>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</si>
  <si>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</si>
  <si>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</si>
  <si>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</si>
  <si>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</si>
  <si>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</si>
  <si>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</si>
  <si>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</si>
  <si>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</si>
  <si>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</si>
  <si>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</si>
  <si>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</si>
  <si>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</si>
  <si>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</si>
  <si>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</si>
  <si>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</si>
  <si>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</si>
  <si>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</si>
  <si>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</si>
  <si>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</si>
  <si>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</si>
  <si>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</si>
  <si>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</si>
  <si>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</si>
  <si>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</si>
  <si>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</si>
  <si>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</si>
  <si>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</si>
  <si>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</si>
  <si>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</si>
  <si>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</si>
  <si>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</si>
  <si>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</si>
  <si>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</si>
  <si>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</si>
  <si>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</si>
  <si>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</si>
  <si>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</si>
  <si>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</si>
  <si>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</si>
  <si>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</si>
  <si>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</si>
  <si>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</si>
  <si>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</si>
  <si>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</si>
  <si>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</si>
  <si>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</si>
  <si>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</si>
  <si>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</si>
  <si>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</si>
  <si>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</si>
  <si>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</si>
  <si>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</si>
  <si>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</si>
  <si>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</si>
  <si>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</si>
  <si>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</si>
  <si>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</si>
  <si>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</si>
  <si>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</si>
  <si>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</si>
  <si>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</si>
  <si>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</si>
  <si>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</si>
  <si>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</si>
  <si>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</si>
  <si>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</si>
  <si>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</si>
  <si>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</si>
  <si>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</si>
  <si>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</si>
  <si>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</si>
  <si>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</si>
  <si>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</si>
  <si>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</si>
  <si>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</si>
  <si>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</si>
  <si>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</si>
  <si>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</si>
  <si>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</si>
  <si>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</si>
  <si>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</si>
  <si>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</si>
  <si>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</si>
  <si>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</si>
  <si>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</si>
  <si>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</si>
  <si>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</si>
  <si>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</si>
  <si>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</si>
  <si>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</si>
  <si>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</si>
  <si>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</si>
  <si>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</si>
  <si>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</si>
  <si>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</si>
  <si>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</si>
  <si>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</si>
  <si>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</si>
  <si>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</si>
  <si>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</si>
  <si>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</si>
  <si>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</si>
  <si>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</si>
  <si>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</si>
  <si>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</si>
  <si>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</si>
  <si>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</si>
  <si>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</si>
  <si>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</si>
  <si>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</si>
  <si>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</si>
  <si>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</si>
  <si>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</si>
  <si>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</si>
  <si>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</si>
  <si>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</si>
  <si>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</si>
  <si>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</si>
  <si>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</si>
  <si>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</si>
  <si>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</si>
  <si>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</si>
  <si>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</si>
  <si>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</si>
  <si>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</si>
  <si>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</si>
  <si>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</si>
  <si>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</si>
  <si>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</si>
  <si>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</si>
  <si>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</si>
  <si>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</si>
  <si>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</si>
  <si>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</si>
  <si>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</si>
  <si>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</si>
  <si>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</si>
  <si>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</si>
  <si>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</si>
  <si>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</si>
  <si>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</si>
  <si>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</si>
  <si>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</si>
  <si>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</si>
  <si>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</si>
  <si>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</si>
  <si>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</si>
  <si>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</si>
  <si>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</si>
  <si>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</si>
  <si>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</si>
  <si>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</si>
  <si>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</si>
  <si>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</si>
  <si>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</si>
  <si>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</si>
  <si>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</si>
  <si>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</si>
  <si>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</si>
  <si>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</si>
  <si>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</si>
  <si>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</si>
  <si>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</si>
  <si>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</si>
  <si>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</si>
  <si>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</si>
  <si>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</si>
  <si>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</si>
  <si>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</si>
  <si>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</si>
  <si>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</si>
  <si>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</si>
  <si>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</si>
  <si>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</si>
  <si>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</si>
  <si>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</si>
  <si>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</si>
  <si>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</si>
  <si>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</si>
  <si>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</si>
  <si>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</si>
  <si>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</si>
  <si>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</si>
  <si>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</si>
  <si>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</si>
  <si>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</si>
  <si>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</si>
  <si>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</si>
  <si>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</si>
  <si>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</si>
  <si>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</si>
  <si>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</si>
  <si>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</si>
  <si>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</si>
  <si>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</si>
  <si>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</si>
  <si>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</si>
  <si>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</si>
  <si>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</si>
  <si>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</si>
  <si>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</si>
  <si>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</si>
  <si>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</si>
  <si>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</si>
  <si>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</si>
  <si>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</si>
  <si>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</si>
  <si>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</si>
  <si>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</si>
  <si>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</si>
  <si>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</si>
  <si>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</si>
  <si>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</si>
  <si>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</si>
  <si>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</si>
  <si>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</si>
  <si>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</si>
  <si>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</si>
  <si>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</si>
  <si>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</si>
  <si>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</si>
  <si>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</si>
  <si>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</si>
  <si>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</si>
  <si>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</si>
  <si>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</si>
  <si>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</si>
  <si>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</si>
  <si>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</si>
  <si>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</si>
  <si>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</si>
  <si>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</si>
  <si>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</si>
  <si>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</si>
  <si>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</si>
  <si>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</si>
  <si>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</si>
  <si>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</si>
  <si>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</si>
  <si>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</si>
  <si>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</si>
  <si>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</si>
  <si>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</si>
  <si>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</si>
  <si>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</si>
  <si>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</si>
  <si>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</si>
  <si>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</si>
  <si>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</si>
  <si>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</si>
  <si>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</si>
  <si>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</si>
  <si>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</si>
  <si>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</si>
  <si>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</si>
  <si>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</si>
  <si>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</si>
  <si>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</si>
  <si>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</si>
  <si>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</si>
  <si>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</si>
  <si>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</si>
  <si>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</si>
  <si>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</si>
  <si>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</si>
  <si>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</si>
  <si>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</si>
  <si>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</si>
  <si>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</si>
  <si>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</si>
  <si>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</si>
  <si>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</si>
  <si>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</si>
  <si>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</si>
  <si>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</si>
  <si>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</si>
  <si>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</si>
  <si>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</si>
  <si>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</si>
  <si>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</si>
  <si>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</si>
  <si>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</si>
  <si>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</si>
  <si>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</si>
  <si>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</si>
  <si>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</si>
  <si>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</si>
  <si>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</si>
  <si>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</si>
  <si>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</si>
  <si>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</si>
  <si>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</si>
  <si>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</si>
  <si>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</si>
  <si>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</si>
  <si>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</si>
  <si>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</si>
  <si>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</si>
  <si>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</si>
  <si>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</si>
  <si>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</si>
  <si>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</si>
  <si>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</si>
  <si>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</si>
  <si>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</si>
  <si>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</si>
  <si>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</si>
  <si>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</si>
  <si>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</si>
  <si>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</si>
  <si>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</si>
  <si>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</si>
  <si>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</si>
  <si>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</si>
  <si>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</si>
  <si>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</si>
  <si>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</si>
  <si>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</si>
  <si>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</si>
  <si>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</si>
  <si>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</si>
  <si>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</si>
  <si>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</si>
  <si>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</si>
  <si>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</si>
  <si>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</si>
  <si>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</si>
  <si>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</si>
  <si>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</si>
  <si>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</si>
  <si>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</si>
  <si>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</si>
  <si>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</si>
  <si>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</si>
  <si>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</si>
  <si>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</si>
  <si>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</si>
  <si>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</si>
  <si>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</si>
  <si>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</si>
  <si>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</si>
  <si>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</si>
  <si>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</si>
  <si>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</si>
  <si>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</si>
  <si>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</si>
  <si>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</si>
  <si>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</si>
  <si>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</si>
  <si>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</si>
  <si>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</si>
  <si>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</si>
  <si>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</si>
  <si>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</si>
  <si>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</si>
  <si>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</si>
  <si>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</si>
  <si>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</si>
  <si>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</si>
  <si>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</si>
  <si>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</si>
  <si>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</si>
  <si>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</si>
  <si>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</si>
  <si>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</si>
  <si>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</si>
  <si>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</si>
  <si>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</si>
  <si>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</si>
  <si>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</si>
  <si>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</si>
  <si>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</si>
  <si>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</si>
  <si>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</si>
  <si>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</si>
  <si>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</si>
  <si>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</si>
  <si>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</si>
  <si>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</si>
  <si>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</si>
  <si>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</si>
  <si>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</si>
  <si>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</si>
  <si>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</si>
  <si>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</si>
  <si>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</si>
  <si>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</si>
  <si>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</si>
  <si>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</si>
  <si>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</si>
  <si>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</si>
  <si>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</si>
  <si>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</si>
  <si>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</si>
  <si>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</si>
  <si>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</si>
  <si>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</si>
  <si>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</si>
  <si>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</si>
  <si>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</si>
  <si>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</si>
  <si>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</si>
  <si>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</si>
  <si>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</si>
  <si>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</si>
  <si>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</si>
  <si>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</si>
  <si>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</si>
  <si>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</si>
  <si>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</si>
  <si>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</si>
  <si>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</si>
  <si>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</si>
  <si>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</si>
  <si>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</si>
  <si>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</si>
  <si>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</si>
  <si>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</si>
  <si>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</si>
  <si>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</si>
  <si>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</si>
  <si>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</si>
  <si>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</si>
  <si>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</si>
  <si>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</si>
  <si>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</si>
  <si>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</si>
  <si>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</si>
  <si>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</si>
  <si>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</si>
  <si>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</si>
  <si>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</si>
  <si>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</si>
  <si>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</si>
  <si>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</si>
  <si>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</si>
  <si>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</si>
  <si>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</si>
  <si>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</si>
  <si>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</si>
  <si>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</si>
  <si>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</si>
  <si>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</si>
  <si>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</si>
  <si>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</si>
  <si>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</si>
  <si>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</si>
  <si>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</si>
  <si>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</si>
  <si>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</si>
  <si>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</si>
  <si>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</si>
  <si>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</si>
  <si>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</si>
  <si>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</si>
  <si>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</si>
  <si>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</si>
  <si>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</si>
  <si>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</si>
  <si>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</si>
  <si>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</si>
  <si>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</si>
  <si>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</si>
  <si>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</si>
  <si>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</si>
  <si>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</si>
  <si>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</si>
  <si>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</si>
  <si>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</si>
  <si>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</si>
  <si>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</si>
  <si>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</si>
  <si>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</si>
  <si>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</si>
  <si>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</si>
  <si>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</si>
  <si>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</si>
  <si>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</si>
  <si>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</si>
  <si>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</si>
  <si>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</si>
  <si>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</si>
  <si>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</si>
  <si>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</si>
  <si>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</si>
  <si>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</si>
  <si>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</si>
  <si>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</si>
  <si>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</si>
  <si>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</si>
  <si>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</si>
  <si>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</si>
  <si>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</si>
  <si>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</si>
  <si>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</si>
  <si>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</si>
  <si>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</si>
  <si>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</si>
  <si>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</si>
  <si>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</si>
  <si>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</si>
  <si>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</si>
  <si>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</si>
  <si>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</si>
  <si>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</si>
  <si>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</si>
  <si>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</si>
  <si>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</si>
  <si>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</si>
  <si>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</si>
  <si>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</si>
  <si>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</si>
  <si>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</si>
  <si>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</si>
  <si>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</si>
  <si>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</si>
  <si>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</si>
  <si>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</si>
  <si>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</si>
  <si>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</si>
  <si>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</si>
  <si>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</si>
  <si>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</si>
  <si>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</si>
  <si>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</si>
  <si>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</si>
  <si>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</si>
  <si>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</si>
  <si>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</si>
  <si>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</si>
  <si>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</si>
  <si>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</si>
  <si>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</si>
  <si>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</si>
  <si>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</si>
  <si>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</si>
  <si>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</si>
  <si>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</si>
  <si>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</si>
  <si>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</si>
  <si>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</si>
  <si>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</si>
  <si>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</si>
  <si>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</si>
  <si>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</si>
  <si>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</si>
  <si>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</si>
  <si>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</si>
  <si>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</si>
  <si>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</si>
  <si>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</si>
  <si>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</si>
  <si>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</si>
  <si>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</si>
  <si>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</si>
  <si>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</si>
  <si>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</si>
  <si>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</si>
  <si>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</si>
  <si>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</si>
  <si>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</si>
  <si>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</si>
  <si>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</si>
  <si>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</si>
  <si>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</si>
  <si>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</si>
  <si>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</si>
  <si>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</si>
  <si>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</si>
  <si>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</si>
  <si>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</si>
  <si>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</si>
  <si>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</si>
  <si>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</si>
  <si>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</si>
  <si>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</si>
  <si>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</si>
  <si>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</si>
  <si>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</si>
  <si>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</si>
  <si>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</si>
  <si>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</si>
  <si>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</si>
  <si>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</si>
  <si>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</si>
  <si>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</si>
  <si>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</si>
  <si>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</si>
  <si>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</si>
  <si>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</si>
  <si>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</si>
  <si>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</si>
  <si>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</si>
  <si>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</si>
  <si>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</si>
  <si>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</si>
  <si>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</si>
  <si>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</si>
  <si>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</si>
  <si>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</si>
  <si>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</si>
  <si>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</si>
  <si>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</si>
  <si>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</si>
  <si>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</si>
  <si>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</si>
  <si>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</si>
  <si>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</si>
  <si>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</si>
  <si>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</si>
  <si>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</si>
  <si>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</si>
  <si>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</si>
  <si>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</si>
  <si>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</si>
  <si>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</si>
  <si>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</si>
  <si>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</si>
  <si>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</si>
  <si>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</si>
  <si>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</si>
  <si>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</si>
  <si>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</si>
  <si>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</si>
  <si>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</si>
  <si>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</si>
  <si>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</si>
  <si>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</si>
  <si>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</si>
  <si>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</si>
  <si>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</si>
  <si>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</si>
  <si>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</si>
  <si>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</si>
  <si>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</si>
  <si>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</si>
  <si>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</si>
  <si>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</si>
  <si>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</si>
  <si>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</si>
  <si>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</si>
  <si>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</si>
  <si>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</si>
  <si>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</si>
  <si>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</si>
  <si>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</si>
  <si>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</si>
  <si>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</si>
  <si>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</si>
  <si>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</si>
  <si>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</si>
  <si>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</si>
  <si>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</si>
  <si>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</si>
  <si>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</si>
  <si>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</si>
  <si>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</si>
  <si>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</si>
  <si>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</si>
  <si>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</si>
  <si>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</si>
  <si>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</si>
  <si>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</si>
  <si>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</si>
  <si>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</si>
  <si>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</si>
  <si>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</si>
  <si>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</si>
  <si>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</si>
  <si>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</si>
  <si>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</si>
  <si>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</si>
  <si>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</si>
  <si>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</si>
  <si>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</si>
  <si>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</si>
  <si>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</si>
  <si>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</si>
  <si>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</si>
  <si>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</si>
  <si>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</si>
  <si>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</si>
  <si>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</si>
  <si>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</si>
  <si>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</si>
  <si>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</si>
  <si>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</si>
  <si>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</si>
  <si>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</si>
  <si>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</si>
  <si>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</si>
  <si>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</si>
  <si>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</si>
  <si>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</si>
  <si>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</si>
  <si>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</si>
  <si>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</si>
  <si>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</si>
  <si>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</si>
  <si>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</si>
  <si>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</si>
  <si>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</si>
  <si>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</si>
  <si>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</si>
  <si>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</si>
  <si>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</si>
  <si>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</si>
  <si>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</si>
  <si>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</si>
  <si>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</si>
  <si>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</si>
  <si>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</si>
  <si>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</si>
  <si>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</si>
  <si>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</si>
  <si>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</si>
  <si>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</si>
  <si>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</si>
  <si>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</si>
  <si>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</si>
  <si>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</si>
  <si>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</si>
  <si>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</si>
  <si>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</si>
  <si>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</si>
  <si>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</si>
  <si>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</si>
  <si>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</si>
  <si>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</si>
  <si>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</si>
  <si>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</si>
  <si>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</si>
  <si>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</si>
  <si>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</si>
  <si>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</si>
  <si>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</si>
  <si>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</si>
  <si>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</si>
  <si>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</si>
  <si>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</si>
  <si>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</si>
  <si>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</si>
  <si>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</si>
  <si>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</si>
  <si>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</si>
  <si>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</si>
  <si>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</si>
  <si>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</si>
  <si>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</si>
  <si>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</si>
  <si>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</si>
  <si>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</si>
  <si>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</si>
  <si>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</si>
  <si>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</si>
  <si>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</si>
  <si>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</si>
  <si>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</si>
  <si>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</si>
  <si>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</si>
  <si>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</si>
  <si>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</si>
  <si>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</si>
  <si>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</si>
  <si>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</si>
  <si>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</si>
  <si>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</si>
  <si>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</si>
  <si>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</si>
  <si>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</si>
  <si>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</si>
  <si>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</si>
  <si>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</si>
  <si>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</si>
  <si>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</si>
  <si>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</si>
  <si>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</si>
  <si>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</si>
  <si>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</si>
  <si>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</si>
  <si>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</si>
  <si>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</si>
  <si>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</si>
  <si>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</si>
  <si>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</si>
  <si>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</si>
  <si>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</si>
  <si>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</si>
  <si>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</si>
  <si>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</si>
  <si>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</si>
  <si>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</si>
  <si>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</si>
  <si>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</si>
  <si>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</si>
  <si>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</si>
  <si>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</si>
  <si>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</si>
  <si>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</si>
  <si>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</si>
  <si>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</si>
  <si>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</si>
  <si>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</si>
  <si>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</si>
  <si>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</si>
  <si>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</si>
  <si>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</si>
  <si>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</si>
  <si>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</si>
  <si>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</si>
  <si>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</si>
  <si>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</si>
  <si>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</si>
  <si>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</si>
  <si>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</si>
  <si>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</si>
  <si>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</si>
  <si>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</si>
  <si>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</si>
  <si>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</si>
  <si>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</si>
  <si>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</si>
  <si>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</si>
  <si>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</si>
  <si>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</si>
  <si>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</si>
  <si>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</si>
  <si>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</si>
  <si>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</si>
  <si>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</si>
  <si>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</si>
  <si>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</si>
  <si>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</si>
  <si>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</si>
  <si>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</si>
  <si>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</si>
  <si>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</si>
  <si>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</si>
  <si>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</si>
  <si>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</si>
  <si>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</si>
  <si>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</si>
  <si>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</si>
  <si>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</si>
  <si>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</si>
  <si>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</si>
  <si>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</si>
  <si>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</si>
  <si>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</si>
  <si>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</si>
  <si>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</si>
  <si>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</si>
  <si>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</si>
  <si>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</si>
  <si>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</si>
  <si>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</si>
  <si>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</si>
  <si>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</si>
  <si>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</si>
  <si>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</si>
  <si>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</si>
  <si>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</si>
  <si>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</si>
  <si>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</si>
  <si>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</si>
  <si>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</si>
  <si>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</si>
  <si>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</si>
  <si>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</si>
  <si>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</si>
  <si>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</si>
  <si>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</si>
  <si>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</si>
  <si>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</si>
  <si>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</si>
  <si>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</si>
  <si>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</si>
  <si>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</si>
  <si>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</si>
  <si>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</si>
  <si>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</si>
  <si>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</si>
  <si>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</si>
  <si>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</si>
  <si>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</si>
  <si>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</si>
  <si>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</si>
  <si>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</si>
  <si>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</si>
  <si>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</si>
  <si>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</si>
  <si>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</si>
  <si>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</si>
  <si>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</si>
  <si>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</si>
  <si>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</si>
  <si>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</si>
  <si>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</si>
  <si>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</si>
  <si>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</si>
  <si>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</si>
  <si>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</si>
  <si>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</si>
  <si>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</si>
  <si>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</si>
  <si>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</si>
  <si>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</si>
  <si>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</si>
  <si>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</si>
  <si>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</si>
  <si>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</si>
  <si>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</si>
  <si>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</si>
  <si>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</si>
  <si>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</si>
  <si>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</si>
  <si>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</si>
  <si>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</si>
  <si>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</si>
  <si>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</si>
  <si>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</si>
  <si>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</si>
  <si>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</si>
  <si>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</si>
  <si>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</si>
  <si>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</si>
  <si>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</si>
  <si>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</si>
  <si>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</si>
  <si>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</si>
  <si>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</si>
  <si>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</si>
  <si>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</si>
  <si>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</si>
  <si>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</si>
  <si>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</si>
  <si>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</si>
  <si>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</si>
  <si>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</si>
  <si>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</si>
  <si>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</si>
  <si>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</si>
  <si>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</si>
  <si>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</si>
  <si>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</si>
  <si>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</si>
  <si>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</si>
  <si>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</si>
  <si>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</si>
  <si>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</si>
  <si>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</si>
  <si>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</si>
  <si>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</si>
  <si>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</si>
  <si>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</si>
  <si>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</si>
  <si>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</si>
  <si>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</si>
  <si>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</si>
  <si>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</si>
  <si>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</si>
  <si>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</si>
  <si>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</si>
  <si>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</si>
  <si>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</si>
  <si>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</si>
  <si>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</si>
  <si>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</si>
  <si>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</si>
  <si>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</si>
  <si>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</si>
  <si>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</si>
  <si>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</si>
  <si>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</si>
  <si>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</si>
  <si>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</si>
  <si>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</si>
  <si>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</si>
  <si>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</si>
  <si>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</si>
  <si>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</si>
  <si>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</si>
  <si>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</si>
  <si>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</si>
  <si>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</si>
  <si>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</si>
  <si>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</si>
  <si>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</si>
  <si>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</si>
  <si>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</si>
  <si>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</si>
  <si>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</si>
  <si>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</si>
  <si>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</si>
  <si>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</si>
  <si>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</si>
  <si>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</si>
  <si>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</si>
  <si>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</si>
  <si>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</si>
  <si>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</si>
  <si>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</si>
  <si>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</si>
  <si>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</si>
  <si>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</si>
  <si>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</si>
  <si>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</si>
  <si>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</si>
  <si>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</si>
  <si>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</si>
  <si>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</si>
  <si>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</si>
  <si>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</si>
  <si>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</si>
  <si>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</si>
  <si>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</si>
  <si>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</si>
  <si>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</si>
  <si>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</si>
  <si>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</si>
  <si>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</si>
  <si>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</si>
  <si>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</si>
  <si>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</si>
  <si>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</si>
  <si>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</si>
  <si>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</si>
  <si>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</si>
  <si>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</si>
  <si>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</si>
  <si>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</si>
  <si>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</si>
  <si>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</si>
  <si>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</si>
  <si>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</si>
  <si>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</si>
  <si>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</si>
  <si>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</si>
  <si>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</si>
  <si>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</si>
  <si>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</si>
  <si>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</si>
  <si>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</si>
  <si>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</si>
  <si>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</si>
  <si>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</si>
  <si>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</si>
  <si>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</si>
  <si>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</si>
  <si>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</si>
  <si>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</si>
  <si>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</si>
  <si>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</si>
  <si>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</si>
  <si>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</si>
  <si>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</si>
  <si>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</si>
  <si>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</si>
  <si>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</si>
  <si>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</si>
  <si>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</si>
  <si>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</si>
  <si>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</si>
  <si>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</si>
  <si>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</si>
  <si>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</si>
  <si>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</si>
  <si>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</si>
  <si>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</si>
  <si>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</si>
  <si>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</si>
  <si>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</si>
  <si>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</si>
  <si>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</si>
  <si>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</si>
  <si>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</si>
  <si>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</si>
  <si>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</si>
  <si>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</si>
  <si>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</si>
  <si>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</si>
  <si>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</si>
  <si>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</si>
  <si>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</si>
  <si>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</si>
  <si>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</si>
  <si>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</si>
  <si>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</si>
  <si>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</si>
  <si>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</si>
  <si>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</si>
  <si>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</si>
  <si>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</si>
  <si>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</si>
  <si>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</si>
  <si>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</si>
  <si>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</si>
  <si>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</si>
  <si>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</si>
  <si>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</si>
  <si>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</si>
  <si>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</si>
  <si>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</si>
  <si>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</si>
  <si>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</si>
  <si>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</si>
  <si>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</si>
  <si>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</si>
  <si>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</si>
  <si>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</si>
  <si>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</si>
  <si>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</si>
  <si>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</si>
  <si>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</si>
  <si>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</si>
  <si>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</si>
  <si>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</si>
  <si>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</si>
  <si>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</si>
  <si>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</si>
  <si>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</si>
  <si>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</si>
  <si>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</si>
  <si>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</si>
  <si>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</si>
  <si>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</si>
  <si>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</si>
  <si>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</si>
  <si>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</si>
  <si>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</si>
  <si>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</si>
  <si>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</si>
  <si>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</si>
  <si>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</si>
  <si>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</si>
  <si>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</si>
  <si>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</si>
  <si>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</si>
  <si>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</si>
  <si>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</si>
  <si>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</si>
  <si>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</si>
  <si>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</si>
  <si>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</si>
  <si>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</si>
  <si>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</si>
  <si>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</si>
  <si>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</si>
  <si>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</si>
  <si>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</si>
  <si>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</si>
  <si>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</si>
  <si>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</si>
  <si>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</si>
  <si>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</si>
  <si>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</si>
  <si>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</si>
  <si>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</si>
  <si>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</si>
  <si>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</si>
  <si>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</si>
  <si>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</si>
  <si>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</si>
  <si>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</si>
  <si>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</si>
  <si>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</si>
  <si>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</si>
  <si>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</si>
  <si>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</si>
  <si>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</si>
  <si>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</si>
  <si>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</si>
  <si>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</si>
  <si>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</si>
  <si>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</si>
  <si>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</si>
  <si>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</si>
  <si>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</si>
  <si>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</si>
  <si>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</si>
  <si>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</si>
  <si>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</si>
  <si>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</si>
  <si>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</si>
  <si>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</si>
  <si>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</si>
  <si>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</si>
  <si>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</si>
  <si>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</si>
  <si>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</si>
  <si>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</si>
  <si>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</si>
  <si>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</si>
  <si>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</si>
  <si>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</si>
  <si>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</si>
  <si>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</si>
  <si>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</si>
  <si>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</si>
  <si>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</si>
  <si>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</si>
  <si>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</si>
  <si>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</si>
  <si>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</si>
  <si>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</si>
  <si>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</si>
  <si>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</si>
  <si>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</si>
  <si>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</si>
  <si>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</si>
  <si>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</si>
  <si>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</si>
  <si>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</si>
  <si>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</si>
  <si>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</si>
  <si>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</si>
  <si>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</si>
  <si>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</si>
  <si>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</si>
  <si>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</si>
  <si>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</si>
  <si>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</si>
  <si>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</si>
  <si>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</si>
  <si>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</si>
  <si>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</si>
  <si>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</si>
  <si>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</si>
  <si>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</si>
  <si>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</si>
  <si>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</si>
  <si>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</si>
  <si>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</si>
  <si>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</si>
  <si>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</si>
  <si>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</si>
  <si>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</si>
  <si>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</si>
  <si>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</si>
  <si>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</si>
  <si>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</si>
  <si>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</si>
  <si>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</si>
  <si>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</si>
  <si>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</si>
  <si>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</si>
  <si>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</si>
  <si>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</si>
  <si>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</si>
  <si>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</si>
  <si>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</si>
  <si>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</si>
  <si>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</si>
  <si>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</si>
  <si>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</si>
  <si>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</si>
  <si>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</si>
  <si>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</si>
  <si>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</si>
  <si>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</si>
  <si>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</si>
  <si>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</si>
  <si>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</si>
  <si>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</si>
  <si>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</si>
  <si>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</si>
  <si>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</si>
  <si>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</si>
  <si>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</si>
  <si>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</si>
  <si>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</si>
  <si>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</si>
  <si>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</si>
  <si>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</si>
  <si>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</si>
  <si>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</si>
  <si>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</si>
  <si>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</si>
  <si>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</si>
  <si>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</si>
  <si>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</si>
  <si>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</si>
  <si>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</si>
  <si>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</si>
  <si>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</si>
  <si>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</si>
  <si>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</si>
  <si>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</si>
  <si>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</si>
  <si>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</si>
  <si>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</si>
  <si>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</si>
  <si>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</si>
  <si>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</si>
  <si>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</si>
  <si>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</si>
  <si>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</si>
  <si>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</si>
  <si>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</si>
  <si>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</si>
  <si>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</si>
  <si>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</si>
  <si>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</si>
  <si>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</si>
  <si>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</si>
  <si>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</si>
  <si>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</si>
  <si>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</si>
  <si>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</si>
  <si>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</si>
  <si>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</si>
  <si>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</si>
  <si>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</si>
  <si>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</si>
  <si>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</si>
  <si>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</si>
  <si>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</si>
  <si>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</si>
  <si>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</si>
  <si>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</si>
  <si>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</si>
  <si>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</si>
  <si>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</si>
  <si>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</si>
  <si>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</si>
  <si>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</si>
  <si>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</si>
  <si>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</si>
  <si>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</si>
  <si>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</si>
  <si>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</si>
  <si>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</si>
  <si>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</si>
  <si>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</si>
  <si>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</si>
  <si>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</si>
  <si>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</si>
  <si>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</si>
  <si>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</si>
  <si>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</si>
  <si>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</si>
  <si>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</si>
  <si>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</si>
  <si>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</si>
  <si>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</si>
  <si>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</si>
  <si>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</si>
  <si>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</si>
  <si>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</si>
  <si>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</si>
  <si>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</si>
  <si>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</si>
  <si>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</si>
  <si>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</si>
  <si>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</si>
  <si>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</si>
  <si>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</si>
  <si>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</si>
  <si>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</si>
  <si>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</si>
  <si>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</si>
  <si>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</si>
  <si>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</si>
  <si>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</si>
  <si>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</si>
  <si>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</si>
  <si>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</si>
  <si>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</si>
  <si>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</si>
  <si>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</si>
  <si>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</si>
  <si>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</si>
  <si>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</si>
  <si>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</si>
  <si>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</si>
  <si>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</si>
  <si>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</si>
  <si>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</si>
  <si>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</si>
  <si>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</si>
  <si>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</si>
  <si>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</si>
  <si>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</si>
  <si>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</si>
  <si>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</si>
  <si>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</si>
  <si>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</si>
  <si>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</si>
  <si>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</si>
  <si>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</si>
  <si>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</si>
  <si>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</si>
  <si>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</si>
  <si>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</si>
  <si>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</si>
  <si>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</si>
  <si>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</si>
  <si>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</si>
  <si>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</si>
  <si>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</si>
  <si>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</si>
  <si>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</si>
  <si>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</si>
  <si>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</si>
  <si>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</si>
  <si>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</si>
  <si>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</si>
  <si>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</si>
  <si>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</si>
  <si>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</si>
  <si>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</si>
  <si>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</si>
  <si>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</si>
  <si>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</si>
  <si>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</si>
  <si>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</si>
  <si>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</si>
  <si>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</si>
  <si>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</si>
  <si>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</si>
  <si>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</si>
  <si>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</si>
  <si>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</si>
  <si>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</si>
  <si>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</si>
  <si>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</si>
  <si>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</si>
  <si>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</si>
  <si>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</si>
  <si>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</si>
  <si>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</si>
  <si>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</si>
  <si>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</si>
  <si>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</si>
  <si>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</si>
  <si>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</si>
  <si>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</si>
  <si>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</si>
  <si>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</si>
  <si>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</si>
  <si>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</si>
  <si>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</si>
  <si>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</si>
  <si>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</si>
  <si>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</si>
  <si>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</si>
  <si>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</si>
  <si>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</si>
  <si>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</si>
  <si>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</si>
  <si>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</si>
  <si>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</si>
  <si>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</si>
  <si>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</si>
  <si>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</si>
  <si>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</si>
  <si>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</si>
  <si>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</si>
  <si>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</si>
  <si>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</si>
  <si>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</si>
  <si>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</si>
  <si>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</si>
  <si>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</si>
  <si>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</si>
  <si>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</si>
  <si>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</si>
  <si>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</si>
  <si>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</si>
  <si>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</si>
  <si>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</si>
  <si>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</si>
  <si>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</si>
  <si>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</si>
  <si>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</si>
  <si>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</si>
  <si>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</si>
  <si>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</si>
  <si>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</si>
  <si>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</si>
  <si>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</si>
  <si>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</si>
  <si>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</si>
  <si>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</si>
  <si>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</si>
  <si>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</si>
  <si>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</si>
  <si>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</si>
  <si>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</si>
  <si>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</si>
  <si>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</si>
  <si>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</si>
  <si>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</si>
  <si>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</si>
  <si>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</si>
  <si>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</si>
  <si>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</si>
  <si>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</si>
  <si>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</si>
  <si>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</si>
  <si>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</si>
  <si>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</si>
  <si>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</si>
  <si>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</si>
  <si>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</si>
  <si>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</si>
  <si>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</si>
  <si>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</si>
  <si>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</si>
  <si>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</si>
  <si>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</si>
  <si>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</si>
  <si>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</si>
  <si>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</si>
  <si>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</si>
  <si>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</si>
  <si>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</si>
  <si>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</si>
  <si>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</si>
  <si>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</si>
  <si>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</si>
  <si>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</si>
  <si>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</si>
  <si>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</si>
  <si>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</si>
  <si>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</si>
  <si>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</si>
  <si>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</si>
  <si>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</si>
  <si>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</si>
  <si>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</si>
  <si>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</si>
  <si>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</si>
  <si>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</si>
  <si>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</si>
  <si>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</si>
  <si>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</si>
  <si>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</si>
  <si>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</si>
  <si>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</si>
  <si>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</si>
  <si>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</si>
  <si>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</si>
  <si>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</si>
  <si>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</si>
  <si>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</si>
  <si>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</si>
  <si>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</si>
  <si>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</si>
  <si>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</si>
  <si>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</si>
  <si>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</si>
  <si>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</si>
  <si>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</si>
  <si>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</si>
  <si>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</si>
  <si>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</si>
  <si>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</si>
  <si>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</si>
  <si>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</si>
  <si>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</si>
  <si>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</si>
  <si>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</si>
  <si>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</si>
  <si>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</si>
  <si>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</si>
  <si>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</si>
  <si>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</si>
  <si>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</si>
  <si>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</si>
  <si>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</si>
  <si>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</si>
  <si>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</si>
  <si>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</si>
  <si>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</si>
  <si>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</si>
  <si>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</si>
  <si>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</si>
  <si>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</si>
  <si>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</si>
  <si>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</si>
  <si>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</si>
  <si>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</si>
  <si>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</si>
  <si>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</si>
  <si>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</si>
  <si>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</si>
  <si>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</si>
  <si>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</si>
  <si>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</si>
  <si>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</si>
  <si>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</si>
  <si>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</si>
  <si>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</si>
  <si>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</si>
  <si>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</si>
  <si>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</si>
  <si>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</si>
  <si>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</si>
  <si>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</si>
  <si>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</si>
  <si>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</si>
  <si>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</si>
  <si>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</si>
  <si>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</si>
  <si>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</si>
  <si>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</si>
  <si>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</si>
  <si>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</si>
  <si>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</si>
  <si>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</si>
  <si>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</si>
  <si>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</si>
  <si>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</si>
  <si>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</si>
  <si>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</si>
  <si>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</si>
  <si>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</si>
  <si>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</si>
  <si>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</si>
  <si>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</si>
  <si>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</si>
  <si>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</si>
  <si>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</si>
  <si>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</si>
  <si>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</si>
  <si>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</si>
  <si>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</si>
  <si>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</si>
  <si>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</si>
  <si>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</si>
  <si>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</si>
  <si>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</si>
  <si>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</si>
  <si>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</si>
  <si>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</si>
  <si>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</si>
  <si>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</si>
  <si>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</si>
  <si>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</si>
  <si>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</si>
  <si>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</si>
  <si>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</si>
  <si>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</si>
  <si>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</si>
  <si>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</si>
  <si>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</si>
  <si>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</si>
  <si>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</si>
  <si>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</si>
  <si>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</si>
  <si>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</si>
  <si>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</si>
  <si>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</si>
  <si>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</si>
  <si>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</si>
  <si>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</si>
  <si>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</si>
  <si>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</si>
  <si>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</si>
  <si>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</si>
  <si>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</si>
  <si>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</si>
  <si>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</si>
  <si>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</si>
  <si>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</si>
  <si>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</si>
  <si>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</si>
  <si>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</si>
  <si>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</si>
  <si>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</si>
  <si>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</si>
  <si>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</si>
  <si>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</si>
  <si>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</si>
  <si>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</si>
  <si>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</si>
  <si>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</si>
  <si>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</si>
  <si>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</si>
  <si>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</si>
  <si>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</si>
  <si>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</si>
  <si>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</si>
  <si>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</si>
  <si>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</si>
  <si>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</si>
  <si>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</si>
  <si>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</si>
  <si>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</si>
  <si>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</si>
  <si>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</si>
  <si>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</si>
  <si>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</si>
  <si>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</si>
  <si>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</si>
  <si>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</si>
  <si>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</si>
  <si>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</si>
  <si>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</si>
  <si>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</si>
  <si>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</si>
  <si>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</si>
  <si>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</si>
  <si>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</si>
  <si>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</si>
  <si>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</si>
  <si>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</si>
  <si>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</si>
  <si>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</si>
  <si>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</si>
  <si>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</si>
  <si>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</si>
  <si>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</si>
  <si>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</si>
  <si>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</si>
  <si>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</si>
  <si>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</si>
  <si>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</si>
  <si>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</si>
  <si>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</si>
  <si>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</si>
  <si>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</si>
  <si>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</si>
  <si>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</si>
  <si>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</si>
  <si>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</si>
  <si>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</si>
  <si>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</si>
  <si>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</si>
  <si>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</si>
  <si>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</si>
  <si>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</si>
  <si>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</si>
  <si>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</si>
  <si>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</si>
  <si>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</si>
  <si>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</si>
  <si>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</si>
  <si>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</si>
  <si>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</si>
  <si>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</si>
  <si>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</si>
  <si>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</si>
  <si>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</si>
  <si>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</si>
  <si>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</si>
  <si>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</si>
  <si>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</si>
  <si>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</si>
  <si>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</si>
  <si>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</si>
  <si>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</si>
  <si>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</si>
  <si>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</si>
  <si>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</si>
  <si>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</si>
  <si>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</si>
  <si>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</si>
  <si>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</si>
  <si>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</si>
  <si>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</si>
  <si>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</si>
  <si>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</si>
  <si>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</si>
  <si>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</si>
  <si>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</si>
  <si>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</si>
  <si>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</si>
  <si>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</si>
  <si>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</si>
  <si>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</si>
  <si>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</si>
  <si>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</si>
  <si>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</si>
  <si>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</si>
  <si>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</si>
  <si>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</si>
  <si>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</si>
  <si>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</si>
  <si>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</si>
  <si>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</si>
  <si>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</si>
  <si>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</si>
  <si>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</si>
  <si>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</si>
  <si>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</si>
  <si>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</si>
  <si>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</si>
  <si>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</si>
  <si>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</si>
  <si>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</si>
  <si>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</si>
  <si>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</si>
  <si>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</si>
  <si>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</si>
  <si>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</si>
  <si>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</si>
  <si>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</si>
  <si>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</si>
  <si>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</si>
  <si>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</si>
  <si>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</si>
  <si>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</si>
  <si>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</si>
  <si>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</si>
  <si>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</si>
  <si>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</si>
  <si>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</si>
  <si>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</si>
  <si>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</si>
  <si>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</si>
  <si>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</si>
  <si>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</si>
  <si>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</si>
  <si>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</si>
  <si>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</si>
  <si>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</si>
  <si>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</si>
  <si>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</si>
  <si>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</si>
  <si>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</si>
  <si>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</si>
  <si>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</si>
  <si>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</si>
  <si>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</si>
  <si>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</si>
  <si>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</si>
  <si>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</si>
  <si>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</si>
  <si>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</si>
  <si>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</si>
  <si>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</si>
  <si>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</si>
  <si>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</si>
  <si>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</si>
  <si>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</si>
  <si>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</si>
  <si>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</si>
  <si>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</si>
  <si>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</si>
  <si>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</si>
  <si>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</si>
  <si>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</si>
  <si>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</si>
  <si>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</si>
  <si>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</si>
  <si>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</si>
  <si>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</si>
  <si>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</si>
  <si>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</si>
  <si>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</si>
  <si>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</si>
  <si>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</si>
  <si>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</si>
  <si>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</si>
  <si>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</si>
  <si>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</si>
  <si>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</si>
  <si>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</si>
  <si>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</si>
  <si>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</si>
  <si>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</si>
  <si>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</si>
  <si>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</si>
  <si>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</si>
  <si>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</si>
  <si>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</si>
  <si>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</si>
  <si>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</si>
  <si>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</si>
  <si>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</si>
  <si>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</si>
  <si>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</si>
  <si>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</si>
  <si>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</si>
  <si>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</si>
  <si>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</si>
  <si>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</si>
  <si>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</si>
  <si>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</si>
  <si>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</si>
  <si>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</si>
  <si>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</si>
  <si>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</si>
  <si>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</si>
  <si>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</si>
  <si>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</si>
  <si>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</si>
  <si>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</si>
  <si>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</si>
  <si>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</si>
  <si>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</si>
  <si>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</si>
  <si>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</si>
  <si>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</si>
  <si>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</si>
  <si>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</si>
  <si>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</si>
  <si>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</si>
  <si>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</si>
  <si>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</si>
  <si>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</si>
  <si>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</si>
  <si>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</si>
  <si>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</si>
  <si>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</si>
  <si>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</si>
  <si>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</si>
  <si>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</si>
  <si>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</si>
  <si>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</si>
  <si>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</si>
  <si>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</si>
  <si>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</si>
  <si>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</si>
  <si>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</si>
  <si>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</si>
  <si>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</si>
  <si>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</si>
  <si>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</si>
  <si>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</si>
  <si>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</si>
  <si>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</si>
  <si>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</si>
  <si>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</si>
  <si>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</si>
  <si>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</si>
  <si>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</si>
  <si>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</si>
  <si>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</si>
  <si>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</si>
  <si>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</si>
  <si>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</si>
  <si>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</si>
  <si>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</si>
  <si>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</si>
  <si>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</si>
  <si>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</si>
  <si>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</si>
  <si>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</si>
  <si>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</si>
  <si>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</si>
  <si>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</si>
  <si>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</si>
  <si>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</si>
  <si>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</si>
  <si>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</si>
  <si>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</si>
  <si>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</si>
  <si>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</si>
  <si>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</si>
  <si>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</si>
  <si>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</si>
  <si>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</si>
  <si>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</si>
  <si>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</si>
  <si>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</si>
  <si>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</si>
  <si>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</si>
  <si>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</si>
  <si>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</si>
  <si>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</si>
  <si>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</si>
  <si>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</si>
  <si>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</si>
  <si>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</si>
  <si>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</si>
  <si>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</si>
  <si>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</si>
  <si>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</si>
  <si>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</si>
  <si>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</si>
  <si>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</si>
  <si>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</si>
  <si>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</si>
  <si>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</si>
  <si>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</si>
  <si>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</si>
  <si>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</si>
  <si>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</si>
  <si>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</si>
  <si>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</si>
  <si>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</si>
  <si>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</si>
  <si>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</si>
  <si>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</si>
  <si>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</si>
  <si>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</si>
  <si>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</si>
  <si>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</si>
  <si>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</si>
  <si>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</si>
  <si>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</si>
  <si>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</si>
  <si>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</si>
  <si>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</si>
  <si>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</si>
  <si>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</si>
  <si>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</si>
  <si>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</si>
  <si>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</si>
  <si>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</si>
  <si>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</si>
  <si>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</si>
  <si>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</si>
  <si>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</si>
  <si>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</si>
  <si>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</si>
  <si>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</si>
  <si>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</si>
  <si>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</si>
  <si>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</si>
  <si>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</si>
  <si>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</si>
  <si>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</si>
  <si>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</si>
  <si>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</si>
  <si>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</si>
  <si>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</si>
  <si>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</si>
  <si>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</si>
  <si>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</si>
  <si>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</si>
  <si>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</si>
  <si>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</si>
  <si>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</si>
  <si>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</si>
  <si>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</si>
  <si>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</si>
  <si>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</si>
  <si>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</si>
  <si>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</si>
  <si>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</si>
  <si>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</si>
  <si>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</si>
  <si>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</si>
  <si>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</si>
  <si>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</si>
  <si>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</si>
  <si>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</si>
  <si>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</si>
  <si>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</si>
  <si>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</si>
  <si>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</si>
  <si>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</si>
  <si>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</si>
  <si>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</si>
  <si>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</si>
  <si>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</si>
  <si>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</si>
  <si>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</si>
  <si>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</si>
  <si>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</si>
  <si>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</si>
  <si>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</si>
  <si>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</si>
  <si>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</si>
  <si>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</si>
  <si>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</si>
  <si>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</si>
  <si>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</si>
  <si>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</si>
  <si>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</si>
  <si>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</si>
  <si>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</si>
  <si>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</si>
  <si>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</si>
  <si>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</si>
  <si>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</si>
  <si>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</si>
  <si>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</si>
  <si>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</si>
  <si>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</si>
  <si>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</si>
  <si>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</si>
  <si>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</si>
  <si>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</si>
  <si>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</si>
  <si>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</si>
  <si>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</si>
  <si>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</si>
  <si>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</si>
  <si>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</si>
  <si>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</si>
  <si>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</si>
  <si>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</si>
  <si>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</si>
  <si>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</si>
  <si>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</si>
  <si>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</si>
  <si>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</si>
  <si>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</si>
  <si>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</si>
  <si>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</si>
  <si>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</si>
  <si>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</si>
  <si>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</si>
  <si>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</si>
  <si>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</si>
  <si>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</si>
  <si>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</si>
  <si>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</si>
  <si>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</si>
  <si>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</si>
  <si>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</si>
  <si>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</si>
  <si>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</si>
  <si>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</si>
  <si>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</si>
  <si>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</si>
  <si>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</si>
  <si>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</si>
  <si>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</si>
  <si>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</si>
  <si>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</si>
  <si>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</si>
  <si>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</si>
  <si>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</si>
  <si>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</si>
  <si>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</si>
  <si>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</si>
  <si>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</si>
  <si>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</si>
  <si>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</si>
  <si>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</si>
  <si>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</si>
  <si>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</si>
  <si>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</si>
  <si>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</si>
  <si>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</si>
  <si>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</si>
  <si>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</si>
  <si>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</si>
  <si>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</si>
  <si>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</si>
  <si>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</si>
  <si>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</si>
  <si>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</si>
  <si>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</si>
  <si>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</si>
  <si>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</si>
  <si>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</si>
  <si>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</si>
  <si>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</si>
  <si>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</si>
  <si>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</si>
  <si>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</si>
  <si>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</si>
  <si>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</si>
  <si>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</si>
  <si>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</si>
  <si>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</si>
  <si>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</si>
  <si>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</si>
  <si>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</si>
  <si>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</si>
  <si>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</si>
  <si>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</si>
  <si>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</si>
  <si>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</si>
  <si>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</si>
  <si>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</si>
  <si>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</si>
  <si>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</si>
  <si>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</si>
  <si>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</si>
  <si>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</si>
  <si>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</si>
  <si>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</si>
  <si>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</si>
  <si>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</si>
  <si>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</si>
  <si>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</si>
  <si>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</si>
  <si>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</si>
  <si>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</si>
  <si>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</si>
  <si>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</si>
  <si>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</si>
  <si>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</si>
  <si>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</si>
  <si>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</si>
  <si>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</si>
  <si>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</si>
  <si>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</si>
  <si>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</si>
  <si>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</si>
  <si>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</si>
  <si>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</si>
  <si>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</si>
  <si>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</si>
  <si>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</si>
  <si>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</si>
  <si>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</si>
  <si>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</si>
  <si>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</si>
  <si>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</si>
  <si>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</si>
  <si>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</si>
  <si>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</si>
  <si>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</si>
  <si>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</si>
  <si>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</si>
  <si>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</si>
  <si>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</si>
  <si>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</si>
  <si>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</si>
  <si>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</si>
  <si>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</si>
  <si>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</si>
  <si>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</si>
  <si>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</si>
  <si>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</si>
  <si>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</si>
  <si>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</si>
  <si>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</si>
  <si>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</si>
  <si>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</si>
  <si>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</si>
  <si>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</si>
  <si>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</si>
  <si>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</si>
  <si>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</si>
  <si>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</si>
  <si>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</si>
  <si>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</si>
  <si>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</si>
  <si>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</si>
  <si>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</si>
  <si>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</si>
  <si>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</si>
  <si>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</si>
  <si>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</si>
  <si>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</si>
  <si>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</si>
  <si>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</si>
  <si>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</si>
  <si>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</si>
  <si>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</si>
  <si>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</si>
  <si>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</si>
  <si>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</si>
  <si>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</si>
  <si>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</si>
  <si>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</si>
  <si>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</si>
  <si>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</si>
  <si>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</si>
  <si>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</si>
  <si>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</si>
  <si>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</si>
  <si>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</si>
  <si>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</si>
  <si>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</si>
  <si>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</si>
  <si>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</si>
  <si>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</si>
  <si>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</si>
  <si>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</si>
  <si>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</si>
  <si>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</si>
  <si>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</si>
  <si>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</si>
  <si>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</si>
  <si>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</si>
  <si>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</si>
  <si>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</si>
  <si>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</si>
  <si>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</si>
  <si>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</si>
  <si>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</si>
  <si>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</si>
  <si>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</si>
  <si>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</si>
  <si>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</si>
  <si>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</si>
  <si>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</si>
  <si>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</si>
  <si>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</si>
  <si>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</si>
  <si>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</si>
  <si>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</si>
  <si>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</si>
  <si>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</si>
  <si>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</si>
  <si>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</si>
  <si>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</si>
  <si>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</si>
  <si>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</si>
  <si>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</si>
  <si>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</si>
  <si>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</si>
  <si>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</si>
  <si>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</si>
  <si>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</si>
  <si>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</si>
  <si>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</si>
  <si>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</si>
  <si>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</si>
  <si>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</si>
  <si>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</si>
  <si>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</si>
  <si>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</si>
  <si>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</si>
  <si>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</si>
  <si>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</si>
  <si>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</si>
  <si>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</si>
  <si>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</si>
  <si>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</si>
  <si>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</si>
  <si>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</si>
  <si>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</si>
  <si>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</si>
  <si>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</si>
  <si>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</si>
  <si>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</si>
  <si>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</si>
  <si>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</si>
  <si>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</si>
  <si>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</si>
  <si>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</si>
  <si>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</si>
  <si>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</si>
  <si>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</si>
  <si>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</si>
  <si>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</si>
  <si>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</si>
  <si>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</si>
  <si>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</si>
  <si>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</si>
  <si>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</si>
  <si>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</si>
  <si>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</si>
  <si>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</si>
  <si>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</si>
  <si>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</si>
  <si>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</si>
  <si>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</si>
  <si>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</si>
  <si>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</si>
  <si>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</si>
  <si>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</si>
  <si>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</si>
  <si>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</si>
  <si>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</si>
  <si>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</si>
  <si>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</si>
  <si>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</si>
  <si>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</si>
  <si>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</si>
  <si>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</si>
  <si>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</si>
  <si>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</si>
  <si>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</si>
  <si>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</si>
  <si>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</si>
  <si>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</si>
  <si>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</si>
  <si>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</si>
  <si>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</si>
  <si>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</si>
  <si>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</si>
  <si>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</si>
  <si>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</si>
  <si>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</si>
  <si>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</si>
  <si>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</si>
  <si>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</si>
  <si>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</si>
  <si>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</si>
  <si>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</si>
  <si>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</si>
  <si>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</si>
  <si>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</si>
  <si>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</si>
  <si>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</si>
  <si>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</si>
  <si>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</si>
  <si>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</si>
  <si>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</si>
  <si>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</si>
  <si>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</si>
  <si>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</si>
  <si>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</si>
  <si>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</si>
  <si>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</si>
  <si>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</si>
  <si>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</si>
  <si>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</si>
  <si>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</si>
  <si>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</si>
  <si>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</si>
  <si>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</si>
  <si>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</si>
  <si>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</si>
  <si>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</si>
  <si>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</si>
  <si>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</si>
  <si>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</si>
  <si>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</si>
  <si>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</si>
  <si>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</si>
  <si>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</si>
  <si>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</si>
  <si>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</si>
  <si>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</si>
  <si>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</si>
  <si>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</si>
  <si>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</si>
  <si>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</si>
  <si>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</si>
  <si>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</si>
  <si>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</si>
  <si>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</si>
  <si>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</si>
  <si>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</si>
  <si>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</si>
  <si>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</si>
  <si>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</si>
  <si>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</si>
  <si>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</si>
  <si>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</si>
  <si>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</si>
  <si>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</si>
  <si>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</si>
  <si>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</si>
  <si>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</si>
  <si>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</si>
  <si>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</si>
  <si>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</si>
  <si>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</si>
  <si>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</si>
  <si>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</si>
  <si>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</si>
  <si>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</si>
  <si>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</si>
  <si>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</si>
  <si>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</si>
  <si>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</si>
  <si>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</si>
  <si>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</si>
  <si>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</si>
  <si>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</si>
  <si>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</si>
  <si>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</si>
  <si>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</si>
  <si>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</si>
  <si>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</si>
  <si>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</si>
  <si>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</si>
  <si>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</si>
  <si>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</si>
  <si>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</si>
  <si>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</si>
  <si>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</si>
  <si>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</si>
  <si>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</si>
  <si>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</si>
  <si>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</si>
  <si>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</si>
  <si>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</si>
  <si>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</si>
  <si>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</si>
  <si>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</si>
  <si>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</si>
  <si>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</si>
  <si>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</si>
  <si>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</si>
  <si>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</si>
  <si>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</si>
  <si>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</si>
  <si>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</si>
  <si>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</si>
  <si>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</si>
  <si>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</si>
  <si>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</si>
  <si>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</si>
  <si>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</si>
  <si>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</si>
  <si>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</si>
  <si>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</si>
  <si>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</si>
  <si>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</si>
  <si>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</si>
  <si>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</si>
  <si>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</si>
  <si>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</si>
  <si>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</si>
  <si>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</si>
  <si>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</si>
  <si>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</si>
  <si>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</si>
  <si>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</si>
  <si>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</si>
  <si>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</si>
  <si>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</si>
  <si>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</si>
  <si>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</si>
  <si>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</si>
  <si>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</si>
  <si>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</si>
  <si>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</si>
  <si>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</si>
  <si>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</si>
  <si>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</si>
  <si>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</si>
  <si>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</si>
  <si>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</si>
  <si>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</si>
  <si>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</si>
  <si>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</si>
  <si>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</si>
  <si>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</si>
  <si>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</si>
  <si>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</si>
  <si>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</si>
  <si>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</si>
  <si>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</si>
  <si>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</si>
  <si>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</si>
  <si>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</si>
  <si>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</si>
  <si>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</si>
  <si>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</si>
  <si>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</si>
  <si>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</si>
  <si>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</si>
  <si>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</si>
  <si>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</si>
  <si>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</si>
  <si>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</si>
  <si>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</si>
  <si>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</si>
  <si>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</si>
  <si>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</si>
  <si>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</si>
  <si>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</si>
  <si>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</si>
  <si>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</si>
  <si>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</si>
  <si>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</si>
  <si>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</si>
  <si>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</si>
  <si>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</si>
  <si>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</si>
  <si>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</si>
  <si>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</si>
  <si>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</si>
  <si>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</si>
  <si>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</si>
  <si>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</si>
  <si>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</si>
  <si>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</si>
  <si>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</si>
  <si>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</si>
  <si>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</si>
  <si>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</si>
  <si>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</si>
  <si>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</si>
  <si>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</si>
  <si>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</si>
  <si>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</si>
  <si>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</si>
  <si>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</si>
  <si>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</si>
  <si>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</si>
  <si>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</si>
  <si>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</si>
  <si>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</si>
  <si>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</si>
  <si>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</si>
  <si>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</si>
  <si>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</si>
  <si>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</si>
  <si>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</si>
  <si>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</si>
  <si>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</si>
  <si>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</si>
  <si>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</si>
  <si>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</si>
  <si>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</si>
  <si>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</si>
  <si>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</si>
  <si>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</si>
  <si>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</si>
  <si>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</si>
  <si>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</si>
  <si>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</si>
  <si>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</si>
  <si>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</si>
  <si>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</si>
  <si>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</si>
  <si>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</si>
  <si>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</si>
  <si>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</si>
  <si>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</si>
  <si>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</si>
  <si>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</si>
  <si>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</si>
  <si>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</si>
  <si>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</si>
  <si>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</si>
  <si>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</si>
  <si>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</si>
  <si>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</si>
  <si>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</si>
  <si>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</si>
  <si>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</si>
  <si>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</si>
  <si>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</si>
  <si>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</si>
  <si>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</si>
  <si>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</si>
  <si>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</si>
  <si>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</si>
  <si>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</si>
  <si>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</si>
  <si>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</si>
  <si>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</si>
  <si>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</si>
  <si>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</si>
  <si>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</si>
  <si>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</si>
  <si>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</si>
  <si>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</si>
  <si>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</si>
  <si>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</si>
  <si>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</si>
  <si>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</si>
  <si>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</si>
  <si>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</si>
  <si>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</si>
  <si>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</si>
  <si>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</si>
  <si>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</si>
  <si>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</si>
  <si>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</si>
  <si>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</si>
  <si>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</si>
  <si>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</si>
  <si>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</si>
  <si>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</si>
  <si>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</si>
  <si>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</si>
  <si>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</si>
  <si>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</si>
  <si>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</si>
  <si>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</si>
  <si>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</si>
  <si>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</si>
  <si>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</si>
  <si>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</si>
  <si>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</si>
  <si>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</si>
  <si>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</si>
  <si>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</si>
  <si>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</si>
  <si>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</si>
  <si>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</si>
  <si>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</si>
  <si>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</si>
  <si>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</si>
  <si>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</si>
  <si>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</si>
  <si>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</si>
  <si>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</si>
  <si>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</si>
  <si>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</si>
  <si>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</si>
  <si>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</si>
  <si>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</si>
  <si>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</si>
  <si>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</si>
  <si>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</si>
  <si>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</si>
  <si>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</si>
  <si>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</si>
  <si>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</si>
  <si>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</si>
  <si>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</si>
  <si>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</si>
  <si>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</si>
  <si>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</si>
  <si>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</si>
  <si>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</si>
  <si>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</si>
  <si>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</si>
  <si>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</si>
  <si>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</si>
  <si>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</si>
  <si>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</si>
  <si>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</si>
  <si>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</si>
  <si>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</si>
  <si>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</si>
  <si>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</si>
  <si>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</si>
  <si>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</si>
  <si>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</si>
  <si>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</si>
  <si>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</si>
  <si>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</si>
  <si>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</si>
  <si>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</si>
  <si>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</si>
  <si>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</si>
  <si>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</si>
  <si>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</si>
  <si>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</si>
  <si>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</si>
  <si>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</si>
  <si>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</si>
  <si>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</si>
  <si>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</si>
  <si>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</si>
  <si>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</si>
  <si>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</si>
  <si>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</si>
  <si>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</si>
  <si>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</si>
  <si>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</si>
  <si>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</si>
  <si>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</si>
  <si>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</si>
  <si>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</si>
  <si>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</si>
  <si>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</si>
  <si>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</si>
  <si>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</si>
  <si>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</si>
  <si>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</si>
  <si>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</si>
  <si>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</si>
  <si>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</si>
  <si>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</si>
  <si>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</si>
  <si>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</si>
  <si>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</si>
  <si>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</si>
  <si>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</si>
  <si>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</si>
  <si>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</si>
  <si>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</si>
  <si>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</si>
  <si>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</si>
  <si>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</si>
  <si>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</si>
  <si>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</si>
  <si>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</si>
  <si>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</si>
  <si>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</si>
  <si>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</si>
  <si>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</si>
  <si>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</si>
  <si>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</si>
  <si>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</si>
  <si>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</si>
  <si>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</si>
  <si>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</si>
  <si>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</si>
  <si>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</si>
  <si>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</si>
  <si>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</si>
  <si>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</si>
  <si>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</si>
  <si>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</si>
  <si>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</si>
  <si>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</si>
  <si>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</si>
  <si>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</si>
  <si>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</si>
  <si>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</si>
  <si>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</si>
  <si>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</si>
  <si>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</si>
  <si>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</si>
  <si>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</si>
  <si>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</si>
  <si>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</si>
  <si>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</si>
  <si>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</si>
  <si>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</si>
  <si>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</si>
  <si>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</si>
  <si>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</si>
  <si>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</si>
  <si>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</si>
  <si>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</si>
  <si>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</si>
  <si>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</si>
  <si>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</si>
  <si>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</si>
  <si>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</si>
  <si>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</si>
  <si>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</si>
  <si>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</si>
  <si>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</si>
  <si>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</si>
  <si>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</si>
  <si>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</si>
  <si>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</si>
  <si>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</si>
  <si>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</si>
  <si>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</si>
  <si>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</si>
  <si>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</si>
  <si>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</si>
  <si>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</si>
  <si>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</si>
  <si>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</si>
  <si>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</si>
  <si>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</si>
  <si>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</si>
  <si>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</si>
  <si>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</si>
  <si>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</si>
  <si>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</si>
  <si>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</si>
  <si>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</si>
  <si>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</si>
  <si>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</si>
  <si>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</si>
  <si>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</si>
  <si>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</si>
  <si>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</si>
  <si>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</si>
  <si>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</si>
  <si>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</si>
  <si>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</si>
  <si>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</si>
  <si>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</si>
  <si>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</si>
  <si>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</si>
  <si>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</si>
  <si>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</si>
  <si>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</si>
  <si>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</si>
  <si>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</si>
  <si>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</si>
  <si>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</si>
  <si>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</si>
  <si>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</si>
  <si>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</si>
  <si>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</si>
  <si>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</si>
  <si>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</si>
  <si>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</si>
  <si>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</si>
  <si>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</si>
  <si>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</si>
  <si>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</si>
  <si>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</si>
  <si>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</si>
  <si>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</si>
  <si>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</si>
  <si>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</si>
  <si>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</si>
  <si>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</si>
  <si>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</si>
  <si>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</si>
  <si>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</si>
  <si>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</si>
  <si>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</si>
  <si>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</si>
  <si>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</si>
  <si>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</si>
  <si>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</si>
  <si>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</si>
  <si>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</si>
  <si>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</si>
  <si>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</si>
  <si>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</si>
  <si>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</si>
  <si>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</si>
  <si>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</si>
  <si>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</si>
  <si>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</si>
  <si>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</si>
  <si>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</si>
  <si>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</si>
  <si>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</si>
  <si>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</si>
  <si>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</si>
  <si>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</si>
  <si>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</si>
  <si>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</si>
  <si>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</si>
  <si>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</si>
  <si>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</si>
  <si>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</si>
  <si>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</si>
  <si>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</si>
  <si>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</si>
  <si>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</si>
  <si>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</si>
  <si>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</si>
  <si>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</si>
  <si>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</si>
  <si>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</si>
  <si>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</si>
  <si>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</si>
  <si>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</si>
  <si>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</si>
  <si>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</si>
  <si>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</si>
  <si>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</si>
  <si>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</si>
  <si>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</si>
  <si>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</si>
  <si>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</si>
  <si>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</si>
  <si>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</si>
  <si>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</si>
  <si>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</si>
  <si>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</si>
  <si>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</si>
  <si>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</si>
  <si>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</si>
  <si>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</si>
  <si>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</si>
  <si>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</si>
  <si>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</si>
  <si>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</si>
  <si>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</si>
  <si>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</si>
  <si>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</si>
  <si>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</si>
  <si>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</si>
  <si>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</si>
  <si>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</si>
  <si>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</si>
  <si>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</si>
  <si>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</si>
  <si>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</si>
  <si>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</si>
  <si>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</si>
  <si>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</si>
  <si>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</si>
  <si>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</si>
  <si>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</si>
  <si>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</si>
  <si>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</si>
  <si>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</si>
  <si>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</si>
  <si>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</si>
  <si>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</si>
  <si>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</si>
  <si>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</si>
  <si>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</si>
  <si>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</si>
  <si>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</si>
  <si>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</si>
  <si>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</si>
  <si>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</si>
  <si>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</si>
  <si>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</si>
  <si>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</si>
  <si>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</si>
  <si>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</si>
  <si>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</si>
  <si>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</si>
  <si>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</si>
  <si>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</si>
  <si>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</si>
  <si>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</si>
  <si>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</si>
  <si>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</si>
  <si>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</si>
  <si>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</si>
  <si>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</si>
  <si>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</si>
  <si>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</si>
  <si>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</si>
  <si>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</si>
  <si>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</si>
  <si>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</si>
  <si>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</si>
  <si>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</si>
  <si>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</si>
  <si>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</si>
  <si>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</si>
  <si>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</si>
  <si>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</si>
  <si>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</si>
  <si>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</si>
  <si>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</si>
  <si>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</si>
  <si>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</si>
  <si>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</si>
  <si>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</si>
  <si>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</si>
  <si>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</si>
  <si>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</si>
  <si>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</si>
  <si>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</si>
  <si>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</si>
  <si>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</si>
  <si>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</si>
  <si>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</si>
  <si>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</si>
  <si>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</si>
  <si>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</si>
  <si>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</si>
  <si>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</si>
  <si>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</si>
  <si>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</si>
  <si>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</si>
  <si>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</si>
  <si>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</si>
  <si>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</si>
  <si>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</si>
  <si>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</si>
  <si>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</si>
  <si>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</si>
  <si>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</si>
  <si>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</si>
  <si>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</si>
  <si>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</si>
  <si>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</si>
  <si>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</si>
  <si>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</si>
  <si>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</si>
  <si>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</si>
  <si>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</si>
  <si>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</si>
  <si>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</si>
  <si>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</si>
  <si>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</si>
  <si>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</si>
  <si>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</si>
  <si>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</si>
  <si>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</si>
  <si>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</si>
  <si>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</si>
  <si>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</si>
  <si>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</si>
  <si>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</si>
  <si>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</si>
  <si>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</si>
  <si>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</si>
  <si>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</si>
  <si>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</si>
  <si>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</si>
  <si>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</si>
  <si>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</si>
  <si>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</si>
  <si>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</si>
  <si>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</si>
  <si>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</si>
  <si>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</si>
  <si>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</si>
  <si>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</si>
  <si>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</si>
  <si>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</si>
  <si>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</si>
  <si>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</si>
  <si>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</si>
  <si>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</si>
  <si>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</si>
  <si>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</si>
  <si>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</si>
  <si>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</si>
  <si>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</si>
  <si>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</si>
  <si>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</si>
  <si>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</si>
  <si>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</si>
  <si>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</si>
  <si>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</si>
  <si>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</si>
  <si>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</si>
  <si>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</si>
  <si>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</si>
  <si>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</si>
  <si>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</si>
  <si>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</si>
  <si>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</si>
  <si>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</si>
  <si>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</si>
  <si>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</si>
  <si>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</si>
  <si>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</si>
  <si>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</si>
  <si>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</si>
  <si>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</si>
  <si>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</si>
  <si>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</si>
  <si>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</si>
  <si>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</si>
  <si>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</si>
  <si>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</si>
  <si>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</si>
  <si>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</si>
  <si>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</si>
  <si>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</si>
  <si>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</si>
  <si>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</si>
  <si>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</si>
  <si>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</si>
  <si>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</si>
  <si>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</si>
  <si>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</si>
  <si>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</si>
  <si>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</si>
  <si>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</si>
  <si>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</si>
  <si>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</si>
  <si>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</si>
  <si>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</si>
  <si>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</si>
  <si>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</si>
  <si>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</si>
  <si>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</si>
  <si>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</si>
  <si>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</si>
  <si>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</si>
  <si>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</si>
  <si>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</si>
  <si>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</si>
  <si>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</si>
  <si>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</si>
  <si>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</si>
  <si>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</si>
  <si>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</si>
  <si>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</si>
  <si>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</si>
  <si>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</si>
  <si>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</si>
  <si>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</si>
  <si>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</si>
  <si>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</si>
  <si>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</si>
  <si>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</si>
  <si>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</si>
  <si>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</si>
  <si>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</si>
  <si>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</si>
  <si>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</si>
  <si>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</si>
  <si>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</si>
  <si>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</si>
  <si>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</si>
  <si>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</si>
  <si>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</si>
  <si>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</si>
  <si>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</si>
  <si>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</si>
  <si>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</si>
  <si>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</si>
  <si>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</si>
  <si>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</si>
  <si>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</si>
  <si>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</si>
  <si>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</si>
  <si>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</si>
  <si>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</si>
  <si>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</si>
  <si>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</si>
  <si>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</si>
  <si>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</si>
  <si>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</si>
  <si>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</si>
  <si>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</si>
  <si>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</si>
  <si>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</si>
  <si>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</si>
  <si>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</si>
  <si>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</si>
  <si>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</si>
  <si>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</si>
  <si>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</si>
  <si>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</si>
  <si>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</si>
  <si>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</si>
  <si>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</si>
  <si>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</si>
  <si>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</si>
  <si>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</si>
  <si>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</si>
  <si>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</si>
  <si>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</si>
  <si>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</si>
  <si>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</si>
  <si>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</si>
  <si>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</si>
  <si>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</si>
  <si>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</si>
  <si>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</si>
  <si>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</si>
  <si>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</si>
  <si>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</si>
  <si>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</si>
  <si>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</si>
  <si>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</si>
  <si>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</si>
  <si>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</si>
  <si>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</si>
  <si>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</si>
  <si>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</si>
  <si>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</si>
  <si>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</si>
  <si>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</si>
  <si>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</si>
  <si>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</si>
  <si>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</si>
  <si>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</si>
  <si>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</si>
  <si>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</si>
  <si>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</si>
  <si>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</si>
  <si>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</si>
  <si>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</si>
  <si>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</si>
  <si>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</si>
  <si>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</si>
  <si>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</si>
  <si>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</si>
  <si>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</si>
  <si>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</si>
  <si>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</si>
  <si>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</si>
  <si>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</si>
  <si>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</si>
  <si>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</si>
  <si>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</si>
  <si>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</si>
  <si>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</si>
  <si>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</si>
  <si>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</si>
  <si>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</si>
  <si>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</si>
  <si>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</si>
  <si>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</si>
  <si>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</si>
  <si>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</si>
  <si>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</si>
  <si>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</si>
  <si>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</si>
  <si>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</si>
  <si>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</si>
  <si>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</si>
  <si>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</si>
  <si>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</si>
  <si>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</si>
  <si>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</si>
  <si>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</si>
  <si>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</si>
  <si>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</si>
  <si>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</si>
  <si>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</si>
  <si>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</si>
  <si>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</si>
  <si>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</si>
  <si>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</si>
  <si>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</si>
  <si>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</si>
  <si>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</si>
  <si>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</si>
  <si>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</si>
  <si>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</si>
  <si>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</si>
  <si>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</si>
  <si>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</si>
  <si>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</si>
  <si>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</si>
  <si>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</si>
  <si>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</si>
  <si>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</si>
  <si>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</si>
  <si>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</si>
  <si>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</si>
  <si>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</si>
  <si>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</si>
  <si>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</si>
  <si>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</si>
  <si>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</si>
  <si>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</si>
  <si>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</si>
  <si>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</si>
  <si>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</si>
  <si>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</si>
  <si>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</si>
  <si>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</si>
  <si>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</si>
  <si>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</si>
  <si>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</si>
  <si>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</si>
  <si>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</si>
  <si>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</si>
  <si>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</si>
  <si>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</si>
  <si>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</si>
  <si>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</si>
  <si>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</si>
  <si>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</si>
  <si>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</si>
  <si>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</si>
  <si>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</si>
  <si>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</si>
  <si>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</si>
  <si>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</si>
  <si>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</si>
  <si>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</si>
  <si>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</si>
  <si>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</si>
  <si>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</si>
  <si>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</si>
  <si>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</si>
  <si>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</si>
  <si>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</si>
  <si>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</si>
  <si>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</si>
  <si>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</si>
  <si>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</si>
  <si>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</si>
  <si>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</si>
  <si>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</si>
  <si>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</si>
  <si>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</si>
  <si>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</si>
  <si>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</si>
  <si>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</si>
  <si>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</si>
  <si>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</si>
  <si>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</si>
  <si>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</si>
  <si>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</si>
  <si>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</si>
  <si>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</si>
  <si>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</si>
  <si>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</si>
  <si>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</si>
  <si>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</si>
  <si>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</si>
  <si>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</si>
  <si>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</si>
  <si>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</si>
  <si>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</si>
  <si>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</si>
  <si>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</si>
  <si>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</si>
  <si>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</si>
  <si>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</si>
  <si>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</si>
  <si>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</si>
  <si>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</si>
  <si>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</si>
  <si>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</si>
  <si>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</si>
  <si>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</si>
  <si>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</si>
  <si>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</si>
  <si>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</si>
  <si>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</si>
  <si>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</si>
  <si>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</si>
  <si>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</si>
  <si>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</si>
  <si>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</si>
  <si>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</si>
  <si>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</si>
  <si>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</si>
  <si>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</si>
  <si>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</si>
  <si>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</si>
  <si>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</si>
  <si>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</si>
  <si>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</si>
  <si>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</si>
  <si>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</si>
  <si>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</si>
  <si>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</si>
  <si>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</si>
  <si>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</si>
  <si>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</si>
  <si>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</si>
  <si>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</si>
  <si>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</si>
  <si>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</si>
  <si>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</si>
  <si>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</si>
  <si>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</si>
  <si>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</si>
  <si>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</si>
  <si>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</si>
  <si>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</si>
  <si>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</si>
  <si>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</si>
  <si>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</si>
  <si>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</si>
  <si>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</si>
  <si>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</si>
  <si>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</si>
  <si>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</si>
  <si>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</si>
  <si>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</si>
  <si>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</si>
  <si>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</si>
  <si>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</si>
  <si>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</si>
  <si>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</si>
  <si>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</si>
  <si>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</si>
  <si>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</si>
  <si>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</si>
  <si>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</si>
  <si>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</si>
  <si>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</si>
  <si>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</si>
  <si>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</si>
  <si>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</si>
  <si>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</si>
  <si>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</si>
  <si>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</si>
  <si>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</si>
  <si>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</si>
  <si>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</si>
  <si>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</si>
  <si>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</si>
  <si>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</si>
  <si>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</si>
  <si>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</si>
  <si>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</si>
  <si>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</si>
  <si>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</si>
  <si>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</si>
  <si>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</si>
  <si>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</si>
  <si>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</si>
  <si>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</si>
  <si>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</si>
  <si>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</si>
  <si>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</si>
  <si>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</si>
  <si>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</si>
  <si>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</si>
  <si>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</si>
  <si>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</si>
  <si>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</si>
  <si>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</si>
  <si>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</si>
  <si>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</si>
  <si>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</si>
  <si>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</si>
  <si>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</si>
  <si>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</si>
  <si>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</si>
  <si>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</si>
  <si>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</si>
  <si>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</si>
  <si>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</si>
  <si>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</si>
  <si>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</si>
  <si>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</si>
  <si>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</si>
  <si>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</si>
  <si>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</si>
  <si>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</si>
  <si>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</si>
  <si>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</si>
  <si>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</si>
  <si>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</si>
  <si>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</si>
  <si>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</si>
  <si>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</si>
  <si>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</si>
  <si>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</si>
  <si>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</si>
  <si>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</si>
  <si>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</si>
  <si>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</si>
  <si>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</si>
  <si>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</si>
  <si>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</si>
  <si>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</si>
  <si>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</si>
  <si>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</si>
  <si>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</si>
  <si>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</si>
  <si>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</si>
  <si>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</si>
  <si>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</si>
  <si>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</si>
  <si>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</si>
  <si>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</si>
  <si>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</si>
  <si>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</si>
  <si>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</si>
  <si>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</si>
  <si>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</si>
  <si>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</si>
  <si>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</si>
  <si>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</si>
  <si>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</si>
  <si>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</si>
  <si>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</si>
  <si>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</si>
  <si>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</si>
  <si>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</si>
  <si>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</si>
  <si>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</si>
  <si>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</si>
  <si>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</si>
  <si>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</si>
  <si>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</si>
  <si>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</si>
  <si>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</si>
  <si>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</si>
  <si>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</si>
  <si>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</si>
  <si>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</si>
  <si>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</si>
  <si>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</si>
  <si>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</si>
  <si>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</si>
  <si>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</si>
  <si>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</si>
  <si>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</si>
  <si>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</si>
  <si>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</si>
  <si>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</si>
  <si>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</si>
  <si>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</si>
  <si>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</si>
  <si>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</si>
  <si>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</si>
  <si>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</si>
  <si>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</si>
  <si>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</si>
  <si>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</si>
  <si>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</si>
  <si>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</si>
  <si>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</si>
  <si>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</si>
  <si>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</si>
  <si>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</si>
  <si>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</si>
  <si>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</si>
  <si>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</si>
  <si>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</si>
  <si>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</si>
  <si>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</si>
  <si>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</si>
  <si>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</si>
  <si>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</si>
  <si>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</si>
  <si>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</si>
  <si>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</si>
  <si>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</si>
  <si>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</si>
  <si>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</si>
  <si>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</si>
  <si>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</si>
  <si>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</si>
  <si>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</si>
  <si>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</si>
  <si>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</si>
  <si>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</si>
  <si>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</si>
  <si>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</si>
  <si>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</si>
  <si>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</si>
  <si>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</si>
  <si>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</si>
  <si>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</si>
  <si>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</si>
  <si>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</si>
  <si>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</si>
  <si>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</si>
  <si>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</si>
  <si>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</si>
  <si>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</si>
  <si>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</si>
  <si>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</si>
  <si>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</si>
  <si>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</si>
  <si>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</si>
  <si>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</si>
  <si>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</si>
  <si>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</si>
  <si>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</si>
  <si>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</si>
  <si>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</si>
  <si>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</si>
  <si>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</si>
  <si>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</si>
  <si>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</si>
  <si>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</si>
  <si>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</si>
  <si>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</si>
  <si>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</si>
  <si>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</si>
  <si>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</si>
  <si>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</si>
  <si>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</si>
  <si>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</si>
  <si>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</si>
  <si>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</si>
  <si>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</si>
  <si>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</si>
  <si>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</si>
  <si>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</si>
  <si>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</si>
  <si>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</si>
  <si>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</si>
  <si>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</si>
  <si>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</si>
  <si>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</si>
  <si>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</si>
  <si>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</si>
  <si>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</si>
  <si>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</si>
  <si>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</si>
  <si>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</si>
  <si>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</si>
  <si>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</si>
  <si>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</si>
  <si>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</si>
  <si>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</si>
  <si>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</si>
  <si>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</si>
  <si>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</si>
  <si>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</si>
  <si>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</si>
  <si>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</si>
  <si>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</si>
  <si>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</si>
  <si>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</si>
  <si>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</si>
  <si>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</si>
  <si>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</si>
  <si>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</si>
  <si>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</si>
  <si>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</si>
  <si>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</si>
  <si>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</si>
  <si>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</si>
  <si>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</si>
  <si>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</si>
  <si>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</si>
  <si>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</si>
  <si>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</si>
  <si>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</si>
  <si>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</si>
  <si>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</si>
  <si>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</si>
  <si>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</si>
  <si>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</si>
  <si>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</si>
  <si>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</si>
  <si>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</si>
  <si>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</si>
  <si>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</si>
  <si>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</si>
  <si>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</si>
  <si>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</si>
  <si>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</si>
  <si>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</si>
  <si>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</si>
  <si>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</si>
  <si>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</si>
  <si>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</si>
  <si>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</si>
  <si>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</si>
  <si>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</si>
  <si>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</si>
  <si>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</si>
  <si>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</si>
  <si>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</si>
  <si>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</si>
  <si>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</si>
  <si>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</si>
  <si>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</si>
  <si>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</si>
  <si>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</si>
  <si>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</si>
  <si>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</si>
  <si>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</si>
  <si>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</si>
  <si>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</si>
  <si>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</si>
  <si>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</si>
  <si>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</si>
  <si>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</si>
  <si>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</si>
  <si>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</si>
  <si>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</si>
  <si>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</si>
  <si>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</si>
  <si>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</si>
  <si>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</si>
  <si>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</si>
  <si>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</si>
  <si>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</si>
  <si>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</si>
  <si>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</si>
  <si>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</si>
  <si>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</si>
  <si>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</si>
  <si>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</si>
  <si>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</si>
  <si>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</si>
  <si>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</si>
  <si>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</si>
  <si>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</si>
  <si>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</si>
  <si>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</si>
  <si>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</si>
  <si>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</si>
  <si>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</si>
  <si>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</si>
  <si>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</si>
  <si>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</si>
  <si>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</si>
  <si>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</si>
  <si>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</si>
  <si>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</si>
  <si>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</si>
  <si>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</si>
  <si>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</si>
  <si>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</si>
  <si>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</si>
  <si>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</si>
  <si>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</si>
  <si>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</si>
  <si>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</si>
  <si>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</si>
  <si>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</si>
  <si>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</si>
  <si>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</si>
  <si>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</si>
  <si>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</si>
  <si>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</si>
  <si>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</si>
  <si>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</si>
  <si>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</si>
  <si>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</si>
  <si>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</si>
  <si>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</si>
  <si>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</si>
  <si>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</si>
  <si>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</si>
  <si>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</si>
  <si>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</si>
  <si>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</si>
  <si>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</si>
  <si>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</si>
  <si>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</si>
  <si>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</si>
  <si>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</si>
  <si>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</si>
  <si>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</si>
  <si>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</si>
  <si>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</si>
  <si>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</si>
  <si>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</si>
  <si>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</si>
  <si>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</si>
  <si>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</si>
  <si>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</si>
  <si>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</si>
  <si>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</si>
  <si>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</si>
  <si>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</si>
  <si>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</si>
  <si>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</si>
  <si>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</si>
  <si>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</si>
  <si>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</si>
  <si>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</si>
  <si>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</si>
  <si>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</si>
  <si>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</si>
  <si>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</si>
  <si>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</si>
  <si>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</si>
  <si>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</si>
  <si>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</si>
  <si>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</si>
  <si>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</si>
  <si>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</si>
  <si>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</si>
  <si>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</si>
  <si>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</si>
  <si>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</si>
  <si>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</si>
  <si>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</si>
  <si>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</si>
  <si>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</si>
  <si>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</si>
  <si>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</si>
  <si>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</si>
  <si>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</si>
  <si>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</si>
  <si>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</si>
  <si>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</si>
  <si>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</si>
  <si>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</si>
  <si>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</si>
  <si>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</si>
  <si>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</si>
  <si>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</si>
  <si>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</si>
  <si>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</si>
  <si>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</si>
  <si>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</si>
  <si>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</si>
  <si>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</si>
  <si>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</si>
  <si>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</si>
  <si>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</si>
  <si>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</si>
  <si>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</si>
  <si>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</si>
  <si>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</si>
  <si>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</si>
  <si>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</si>
  <si>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</si>
  <si>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</si>
  <si>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</si>
  <si>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</si>
  <si>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</si>
  <si>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</si>
  <si>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</si>
  <si>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</si>
  <si>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</si>
  <si>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</si>
  <si>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</si>
  <si>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</si>
  <si>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</si>
  <si>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</si>
  <si>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</si>
  <si>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</si>
  <si>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</si>
  <si>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</si>
  <si>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</si>
  <si>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</si>
  <si>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</si>
  <si>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</si>
  <si>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</si>
  <si>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</si>
  <si>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</si>
  <si>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</si>
  <si>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</si>
  <si>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</si>
  <si>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</si>
  <si>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</si>
  <si>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</si>
  <si>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</si>
  <si>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</si>
  <si>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</si>
  <si>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</si>
  <si>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</si>
  <si>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</si>
  <si>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</si>
  <si>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</si>
  <si>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</si>
  <si>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</si>
  <si>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</si>
  <si>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</si>
  <si>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</si>
  <si>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</si>
  <si>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</si>
  <si>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</si>
  <si>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</si>
  <si>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</si>
  <si>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</si>
  <si>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</si>
  <si>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</si>
  <si>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</si>
  <si>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</si>
  <si>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</si>
  <si>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</si>
  <si>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</si>
  <si>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</si>
  <si>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</si>
  <si>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</si>
  <si>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</si>
  <si>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</si>
  <si>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</si>
  <si>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</si>
  <si>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</si>
  <si>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</si>
  <si>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</si>
  <si>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</si>
  <si>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</si>
  <si>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</si>
  <si>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</si>
  <si>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</si>
  <si>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</si>
  <si>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</si>
  <si>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</si>
  <si>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</si>
  <si>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</si>
  <si>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</si>
  <si>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</si>
  <si>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</si>
  <si>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</si>
  <si>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</si>
  <si>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</si>
  <si>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</si>
  <si>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</si>
  <si>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</si>
  <si>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</si>
  <si>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</si>
  <si>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</si>
  <si>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</si>
  <si>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</si>
  <si>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</si>
  <si>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</si>
  <si>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</si>
  <si>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</si>
  <si>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</si>
  <si>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</si>
  <si>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</si>
  <si>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</si>
  <si>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</si>
  <si>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</si>
  <si>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</si>
  <si>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</si>
  <si>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</si>
  <si>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</si>
  <si>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</si>
  <si>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</si>
  <si>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</si>
  <si>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</si>
  <si>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</si>
  <si>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</si>
  <si>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</si>
  <si>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</si>
  <si>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</si>
  <si>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</si>
  <si>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</si>
  <si>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</si>
  <si>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</si>
  <si>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</si>
  <si>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</si>
  <si>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</si>
  <si>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</si>
  <si>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</si>
  <si>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</si>
  <si>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</si>
  <si>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</si>
  <si>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</si>
  <si>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</si>
  <si>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</si>
  <si>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</si>
  <si>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</si>
  <si>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</si>
  <si>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</si>
  <si>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</si>
  <si>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</si>
  <si>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</si>
  <si>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</si>
  <si>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</si>
  <si>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</si>
  <si>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</si>
  <si>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</si>
  <si>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</si>
  <si>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</si>
  <si>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</si>
  <si>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</si>
  <si>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</si>
  <si>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</si>
  <si>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</si>
  <si>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</si>
  <si>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</si>
  <si>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</si>
  <si>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</si>
  <si>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</si>
  <si>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</si>
  <si>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</si>
  <si>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</si>
  <si>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</si>
  <si>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</si>
  <si>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</si>
  <si>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</si>
  <si>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</si>
  <si>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</si>
  <si>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</si>
  <si>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</si>
  <si>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</si>
  <si>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</si>
  <si>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</si>
  <si>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</si>
  <si>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</si>
  <si>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</si>
  <si>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</si>
  <si>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</si>
  <si>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</si>
  <si>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</si>
  <si>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</si>
  <si>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</si>
  <si>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</si>
  <si>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</si>
  <si>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</si>
  <si>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</si>
  <si>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</si>
  <si>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</si>
  <si>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</si>
  <si>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</si>
  <si>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</si>
  <si>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</si>
  <si>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</si>
  <si>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</si>
  <si>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</si>
  <si>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</si>
  <si>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</si>
  <si>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</si>
  <si>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</si>
  <si>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</si>
  <si>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</si>
  <si>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</si>
  <si>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</si>
  <si>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</si>
  <si>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</si>
  <si>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</si>
  <si>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</si>
  <si>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</si>
  <si>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</si>
  <si>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</si>
  <si>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</si>
  <si>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</si>
  <si>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</si>
  <si>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</si>
  <si>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</si>
  <si>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</si>
  <si>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</si>
  <si>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</si>
  <si>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</si>
  <si>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</si>
  <si>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</si>
  <si>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</si>
  <si>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</si>
  <si>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</si>
  <si>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</si>
  <si>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</si>
  <si>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</si>
  <si>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</si>
  <si>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</si>
  <si>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</si>
  <si>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</si>
  <si>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</si>
  <si>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</si>
  <si>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</si>
  <si>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</si>
  <si>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</si>
  <si>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</si>
  <si>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</si>
  <si>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</si>
  <si>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</si>
  <si>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</si>
  <si>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</si>
  <si>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</si>
  <si>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</si>
  <si>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</si>
  <si>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</si>
  <si>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</si>
  <si>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</si>
  <si>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</si>
  <si>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</si>
  <si>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</si>
  <si>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</si>
  <si>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</si>
  <si>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</si>
  <si>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</si>
  <si>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</si>
  <si>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</si>
  <si>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</si>
  <si>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</si>
  <si>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</si>
  <si>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</si>
  <si>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</si>
  <si>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</si>
  <si>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</si>
  <si>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</si>
  <si>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</si>
  <si>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</si>
  <si>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</si>
  <si>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</si>
  <si>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</si>
  <si>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</si>
  <si>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</si>
  <si>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</si>
  <si>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</si>
  <si>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</si>
  <si>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</si>
  <si>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</si>
  <si>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</si>
  <si>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</si>
  <si>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</si>
  <si>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</si>
  <si>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</si>
  <si>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</si>
  <si>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</si>
  <si>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</si>
  <si>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</si>
  <si>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</si>
  <si>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</si>
  <si>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</si>
  <si>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</si>
  <si>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</si>
  <si>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</si>
  <si>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</si>
  <si>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</si>
  <si>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</si>
  <si>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</si>
  <si>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</si>
  <si>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</si>
  <si>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</si>
  <si>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</si>
  <si>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</si>
  <si>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</si>
  <si>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</si>
  <si>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</si>
  <si>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</si>
  <si>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</si>
  <si>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</si>
  <si>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</si>
  <si>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</si>
  <si>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</si>
  <si>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</si>
  <si>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</si>
  <si>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</si>
  <si>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</si>
  <si>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</si>
  <si>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</si>
  <si>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</si>
  <si>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</si>
  <si>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</si>
  <si>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</si>
  <si>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</si>
  <si>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</si>
  <si>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</si>
  <si>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</si>
  <si>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</si>
  <si>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</si>
  <si>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</si>
  <si>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</si>
  <si>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</si>
  <si>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</si>
  <si>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</si>
  <si>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</si>
  <si>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</si>
  <si>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</si>
  <si>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</si>
  <si>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</si>
  <si>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</si>
  <si>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</si>
  <si>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</si>
  <si>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</si>
  <si>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</si>
  <si>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</si>
  <si>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</si>
  <si>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</si>
  <si>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</si>
  <si>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</si>
  <si>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</si>
  <si>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</si>
  <si>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</si>
  <si>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</si>
  <si>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</si>
  <si>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</si>
  <si>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</si>
  <si>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</si>
  <si>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</si>
  <si>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</si>
  <si>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</si>
  <si>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</si>
  <si>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</si>
  <si>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</si>
  <si>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</si>
  <si>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</si>
  <si>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</si>
  <si>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</si>
  <si>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</si>
  <si>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</si>
  <si>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</si>
  <si>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</si>
  <si>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</si>
  <si>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</si>
  <si>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</si>
  <si>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</si>
  <si>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</si>
  <si>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</si>
  <si>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</si>
  <si>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</si>
  <si>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</si>
  <si>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</si>
  <si>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</si>
  <si>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</si>
  <si>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</si>
  <si>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</si>
  <si>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</si>
  <si>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</si>
  <si>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</si>
  <si>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</si>
  <si>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</si>
  <si>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</si>
  <si>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</si>
  <si>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</si>
  <si>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</si>
  <si>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</si>
  <si>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</si>
  <si>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</si>
  <si>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</si>
  <si>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</si>
  <si>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</si>
  <si>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</si>
  <si>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</si>
  <si>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</si>
  <si>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</si>
  <si>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</si>
  <si>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</si>
  <si>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</si>
  <si>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</si>
  <si>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</si>
  <si>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</si>
  <si>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</si>
  <si>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</si>
  <si>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</si>
  <si>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</si>
  <si>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</si>
  <si>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</si>
  <si>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</si>
  <si>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</si>
  <si>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</si>
  <si>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</si>
  <si>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</si>
  <si>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</si>
  <si>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</si>
  <si>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</si>
  <si>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</si>
  <si>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</si>
  <si>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</si>
  <si>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</si>
  <si>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</si>
  <si>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</si>
  <si>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</si>
  <si>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</si>
  <si>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</si>
  <si>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</si>
  <si>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</si>
  <si>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</si>
  <si>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</si>
  <si>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</si>
  <si>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</si>
  <si>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</si>
  <si>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</si>
  <si>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</si>
  <si>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</si>
  <si>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</si>
  <si>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</si>
  <si>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</si>
  <si>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</si>
  <si>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</si>
  <si>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</si>
  <si>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</si>
  <si>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</si>
  <si>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</si>
  <si>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</si>
  <si>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</si>
  <si>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</si>
  <si>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</si>
  <si>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</si>
  <si>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</si>
  <si>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</si>
  <si>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</si>
  <si>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</si>
  <si>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</si>
  <si>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</si>
  <si>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</si>
  <si>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</si>
  <si>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</si>
  <si>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</si>
  <si>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</si>
  <si>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</si>
  <si>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</si>
  <si>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</si>
  <si>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</si>
  <si>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</si>
  <si>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</si>
  <si>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</si>
  <si>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</si>
  <si>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</si>
  <si>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</si>
  <si>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</si>
  <si>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</si>
  <si>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</si>
  <si>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</si>
  <si>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</si>
  <si>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</si>
  <si>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</si>
  <si>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</si>
  <si>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</si>
  <si>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</si>
  <si>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</si>
  <si>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</si>
  <si>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</si>
  <si>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</si>
  <si>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</si>
  <si>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</si>
  <si>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</si>
  <si>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</si>
  <si>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</si>
  <si>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</si>
  <si>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</si>
  <si>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</si>
  <si>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</si>
  <si>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</si>
  <si>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</si>
  <si>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</si>
  <si>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</si>
  <si>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</si>
  <si>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</si>
  <si>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</si>
  <si>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</si>
  <si>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</si>
  <si>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</si>
  <si>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</si>
  <si>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</si>
  <si>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</si>
  <si>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</si>
  <si>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</si>
  <si>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</si>
  <si>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</si>
  <si>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</si>
  <si>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</si>
  <si>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</si>
  <si>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</si>
  <si>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</si>
  <si>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</si>
  <si>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</si>
  <si>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</si>
  <si>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</si>
  <si>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</si>
  <si>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</si>
  <si>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</si>
  <si>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</si>
  <si>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</si>
  <si>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</si>
  <si>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</si>
  <si>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</si>
  <si>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</si>
  <si>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</si>
  <si>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</si>
  <si>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</si>
  <si>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</si>
  <si>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</si>
  <si>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</si>
  <si>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</si>
  <si>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</si>
  <si>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</si>
  <si>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</si>
  <si>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</si>
  <si>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</si>
  <si>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</si>
  <si>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</si>
  <si>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</si>
  <si>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</si>
  <si>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</si>
  <si>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</si>
  <si>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</si>
  <si>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</si>
  <si>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</si>
  <si>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</si>
  <si>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</si>
  <si>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</si>
  <si>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</si>
  <si>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</si>
  <si>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</si>
  <si>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</si>
  <si>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</si>
  <si>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</si>
  <si>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</si>
  <si>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</si>
  <si>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</si>
  <si>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</si>
  <si>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</si>
  <si>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</si>
  <si>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</si>
  <si>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</si>
  <si>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</si>
  <si>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</si>
  <si>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</si>
  <si>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</si>
  <si>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</si>
  <si>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</si>
  <si>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</si>
  <si>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</si>
  <si>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</si>
  <si>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</si>
  <si>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</si>
  <si>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</si>
  <si>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</si>
  <si>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</si>
  <si>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</si>
  <si>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</si>
  <si>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</si>
  <si>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</si>
  <si>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</si>
  <si>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</si>
  <si>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</si>
  <si>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</si>
  <si>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</si>
  <si>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</si>
  <si>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</si>
  <si>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</si>
  <si>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</si>
  <si>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</si>
  <si>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</si>
  <si>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</si>
  <si>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</si>
  <si>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</si>
  <si>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</si>
  <si>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</si>
  <si>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</si>
  <si>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</si>
  <si>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</si>
  <si>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</si>
  <si>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</si>
  <si>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</si>
  <si>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</si>
  <si>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</si>
  <si>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</si>
  <si>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</si>
  <si>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</si>
  <si>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</si>
  <si>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</si>
  <si>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</si>
  <si>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</si>
  <si>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</si>
  <si>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</si>
  <si>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</si>
  <si>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</si>
  <si>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</si>
  <si>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</si>
  <si>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</si>
  <si>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</si>
  <si>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</si>
  <si>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</si>
  <si>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</si>
  <si>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</si>
  <si>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</si>
  <si>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</si>
  <si>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</si>
  <si>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</si>
  <si>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</si>
  <si>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</si>
  <si>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</si>
  <si>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</si>
  <si>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</si>
  <si>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</si>
  <si>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</si>
  <si>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</si>
  <si>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</si>
  <si>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</si>
  <si>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</si>
  <si>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</si>
  <si>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</si>
  <si>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</si>
  <si>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</si>
  <si>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</si>
  <si>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</si>
  <si>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</si>
  <si>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</si>
  <si>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</si>
  <si>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</si>
  <si>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</si>
  <si>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</si>
  <si>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</si>
  <si>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</si>
  <si>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</si>
  <si>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</si>
  <si>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</si>
  <si>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</si>
  <si>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</si>
  <si>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</si>
  <si>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</si>
  <si>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</si>
  <si>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</si>
  <si>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</si>
  <si>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</si>
  <si>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</si>
  <si>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</si>
  <si>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</si>
  <si>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</si>
  <si>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</si>
  <si>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</si>
  <si>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</si>
  <si>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</si>
  <si>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</si>
  <si>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</si>
  <si>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</si>
  <si>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</si>
  <si>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</si>
  <si>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</si>
  <si>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</si>
  <si>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</si>
  <si>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</si>
  <si>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</si>
  <si>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</si>
  <si>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</si>
  <si>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</si>
  <si>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</si>
  <si>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</si>
  <si>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</si>
  <si>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</si>
  <si>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</si>
  <si>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</si>
  <si>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</si>
  <si>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</si>
  <si>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</si>
  <si>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</si>
  <si>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</si>
  <si>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</si>
  <si>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</si>
  <si>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</si>
  <si>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</si>
  <si>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</si>
  <si>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</si>
  <si>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</si>
  <si>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</si>
  <si>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</si>
  <si>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</si>
  <si>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</si>
  <si>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</si>
  <si>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</si>
  <si>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</si>
  <si>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</si>
  <si>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</si>
  <si>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</si>
  <si>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</si>
  <si>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</si>
  <si>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</si>
  <si>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</si>
  <si>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</si>
  <si>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</si>
  <si>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</si>
  <si>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</si>
  <si>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</si>
  <si>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</si>
  <si>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</si>
  <si>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</si>
  <si>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</si>
  <si>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</si>
  <si>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</si>
  <si>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</si>
  <si>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</si>
  <si>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</si>
  <si>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</si>
  <si>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</si>
  <si>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</si>
  <si>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</si>
  <si>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</si>
  <si>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</si>
  <si>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</si>
  <si>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</si>
  <si>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</si>
  <si>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</si>
  <si>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</si>
  <si>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</si>
  <si>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</si>
  <si>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</si>
  <si>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</si>
  <si>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</si>
  <si>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</si>
  <si>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</si>
  <si>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</si>
  <si>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</si>
  <si>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</si>
  <si>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</si>
  <si>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</si>
  <si>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</si>
  <si>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</si>
  <si>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</si>
  <si>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</si>
  <si>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</si>
  <si>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</si>
  <si>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</si>
  <si>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</si>
  <si>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</si>
  <si>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</si>
  <si>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</si>
  <si>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</si>
  <si>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</si>
  <si>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</si>
  <si>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</si>
  <si>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</si>
  <si>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</si>
  <si>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</si>
  <si>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</si>
  <si>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</si>
  <si>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</si>
  <si>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</si>
  <si>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</si>
  <si>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</si>
  <si>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</si>
  <si>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</si>
  <si>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</si>
  <si>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</si>
  <si>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</si>
  <si>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</si>
  <si>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</si>
  <si>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</si>
  <si>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</si>
  <si>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</si>
  <si>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</si>
  <si>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</si>
  <si>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</si>
  <si>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</si>
  <si>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</si>
  <si>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</si>
  <si>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</si>
  <si>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</si>
  <si>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</si>
  <si>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</si>
  <si>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</si>
  <si>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</si>
  <si>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</si>
  <si>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</si>
  <si>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</si>
  <si>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</si>
  <si>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</si>
  <si>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</si>
  <si>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</si>
  <si>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</si>
  <si>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</si>
  <si>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</si>
  <si>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</si>
  <si>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</si>
  <si>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</si>
  <si>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</si>
  <si>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</si>
  <si>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</si>
  <si>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</si>
  <si>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</si>
  <si>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</si>
  <si>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</si>
  <si>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</si>
  <si>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</si>
  <si>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</si>
  <si>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</si>
  <si>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</si>
  <si>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</si>
  <si>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</si>
  <si>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</si>
  <si>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</si>
  <si>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</si>
  <si>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</si>
  <si>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</si>
  <si>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</si>
  <si>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</si>
  <si>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</si>
  <si>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</si>
  <si>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</si>
  <si>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</si>
  <si>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</si>
  <si>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</si>
  <si>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</si>
  <si>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</si>
  <si>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</si>
  <si>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</si>
  <si>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</si>
  <si>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</si>
  <si>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</si>
  <si>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</si>
  <si>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</si>
  <si>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</si>
  <si>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</si>
  <si>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</si>
  <si>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</si>
  <si>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</si>
  <si>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</si>
  <si>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</si>
  <si>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</si>
  <si>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</si>
  <si>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</si>
  <si>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</si>
  <si>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</si>
  <si>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</si>
  <si>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</si>
  <si>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</si>
  <si>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</si>
  <si>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</si>
  <si>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</si>
  <si>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</si>
  <si>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</si>
  <si>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</si>
  <si>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</si>
  <si>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</si>
  <si>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</si>
  <si>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</si>
  <si>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</si>
  <si>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</si>
  <si>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</si>
  <si>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</si>
  <si>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</si>
  <si>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</si>
  <si>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</si>
  <si>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</si>
  <si>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</si>
  <si>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</si>
  <si>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</si>
  <si>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</si>
  <si>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</si>
  <si>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</si>
  <si>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</si>
  <si>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</si>
  <si>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</si>
  <si>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</si>
  <si>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</si>
  <si>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</si>
  <si>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</si>
  <si>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</si>
  <si>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</si>
  <si>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</si>
  <si>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</si>
  <si>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</si>
  <si>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</si>
  <si>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</si>
  <si>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</si>
  <si>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</si>
  <si>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</si>
  <si>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</si>
  <si>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</si>
  <si>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</si>
  <si>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</si>
  <si>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</si>
  <si>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</si>
  <si>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</si>
  <si>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</si>
  <si>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</si>
  <si>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</si>
  <si>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</si>
  <si>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</si>
  <si>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</si>
  <si>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</si>
  <si>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</si>
  <si>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</si>
  <si>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</si>
  <si>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</si>
  <si>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</si>
  <si>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</si>
  <si>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</si>
  <si>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</si>
  <si>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</si>
  <si>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</si>
  <si>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</si>
  <si>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</si>
  <si>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</si>
  <si>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</si>
  <si>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</si>
  <si>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</si>
  <si>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</si>
  <si>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</si>
  <si>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</si>
  <si>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</si>
  <si>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</si>
  <si>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</si>
  <si>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</si>
  <si>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</si>
  <si>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</si>
  <si>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</si>
  <si>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</si>
  <si>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</si>
  <si>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</si>
  <si>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</si>
  <si>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</si>
  <si>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</si>
  <si>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</si>
  <si>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</si>
  <si>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</si>
  <si>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</si>
  <si>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</si>
  <si>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</si>
  <si>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</si>
  <si>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</si>
  <si>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</si>
  <si>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</si>
  <si>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</si>
  <si>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</si>
  <si>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</si>
  <si>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</si>
  <si>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</si>
  <si>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</si>
  <si>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</si>
  <si>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</si>
  <si>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</si>
  <si>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</si>
  <si>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</si>
  <si>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</si>
  <si>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</si>
  <si>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</si>
  <si>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</si>
  <si>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</si>
  <si>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</si>
  <si>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</si>
  <si>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</si>
  <si>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</si>
  <si>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</si>
  <si>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</si>
  <si>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</si>
  <si>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</si>
  <si>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</si>
  <si>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</si>
  <si>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</si>
  <si>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</si>
  <si>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</si>
  <si>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</si>
  <si>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</si>
  <si>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</si>
  <si>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</si>
  <si>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</si>
  <si>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</si>
  <si>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</si>
  <si>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</si>
  <si>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</si>
  <si>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</si>
  <si>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</si>
  <si>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</si>
  <si>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</si>
  <si>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</si>
  <si>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</si>
  <si>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</si>
  <si>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</si>
  <si>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</si>
  <si>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</si>
  <si>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</si>
  <si>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</si>
  <si>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</si>
  <si>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</si>
  <si>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</si>
  <si>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</si>
  <si>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</si>
  <si>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</si>
  <si>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</si>
  <si>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</si>
  <si>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</si>
  <si>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</si>
  <si>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</si>
  <si>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</si>
  <si>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</si>
  <si>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</si>
  <si>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</si>
  <si>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</si>
  <si>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</si>
  <si>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</si>
  <si>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</si>
  <si>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</si>
  <si>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</si>
  <si>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</si>
  <si>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</si>
  <si>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</si>
  <si>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</si>
  <si>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</si>
  <si>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</si>
  <si>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</si>
  <si>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</si>
  <si>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</si>
  <si>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</si>
  <si>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</si>
  <si>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</si>
  <si>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</si>
  <si>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</si>
  <si>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</si>
  <si>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</si>
  <si>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</si>
  <si>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</si>
  <si>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</si>
  <si>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</si>
  <si>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</si>
  <si>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</si>
  <si>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</si>
  <si>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</si>
  <si>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</si>
  <si>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</si>
  <si>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</si>
  <si>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</si>
  <si>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</si>
  <si>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</si>
  <si>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</si>
  <si>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</si>
  <si>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</si>
  <si>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</si>
  <si>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</si>
  <si>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</si>
  <si>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</si>
  <si>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</si>
  <si>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</si>
  <si>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</si>
  <si>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</si>
  <si>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</si>
  <si>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</si>
  <si>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</si>
  <si>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</si>
  <si>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</si>
  <si>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</si>
  <si>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</si>
  <si>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</si>
  <si>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</si>
  <si>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</si>
  <si>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</si>
  <si>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</si>
  <si>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</si>
  <si>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</si>
  <si>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</si>
  <si>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</si>
  <si>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</si>
  <si>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</si>
  <si>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</si>
  <si>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</si>
  <si>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</si>
  <si>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</si>
  <si>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</si>
  <si>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</si>
  <si>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</si>
  <si>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</si>
  <si>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</si>
  <si>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</si>
  <si>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</si>
  <si>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</si>
  <si>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</si>
  <si>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</si>
  <si>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</si>
  <si>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</si>
  <si>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</si>
  <si>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</si>
  <si>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</si>
  <si>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</si>
  <si>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</si>
  <si>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</si>
  <si>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</si>
  <si>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</si>
  <si>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</si>
  <si>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</si>
  <si>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</si>
  <si>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</si>
  <si>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</si>
  <si>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</si>
  <si>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</si>
  <si>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</si>
  <si>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</si>
  <si>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</si>
  <si>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</si>
  <si>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</si>
  <si>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</si>
  <si>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</si>
  <si>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</si>
  <si>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</si>
  <si>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</si>
  <si>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</si>
  <si>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</si>
  <si>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</si>
  <si>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</si>
  <si>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</si>
  <si>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</si>
  <si>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</si>
  <si>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</si>
  <si>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</si>
  <si>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</si>
  <si>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</si>
  <si>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</si>
  <si>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</si>
  <si>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</si>
  <si>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</si>
  <si>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</si>
  <si>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</si>
  <si>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</si>
  <si>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</si>
  <si>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</si>
  <si>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</si>
  <si>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</si>
  <si>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</si>
  <si>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</si>
  <si>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</si>
  <si>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</si>
  <si>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</si>
  <si>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</si>
  <si>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</si>
  <si>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</si>
  <si>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</si>
  <si>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</si>
  <si>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</si>
  <si>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</si>
  <si>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</si>
  <si>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</si>
  <si>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</si>
  <si>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</si>
  <si>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</si>
  <si>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</si>
  <si>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</si>
  <si>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</si>
  <si>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</si>
  <si>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</si>
  <si>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</si>
  <si>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</si>
  <si>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</si>
  <si>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</si>
  <si>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</si>
  <si>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</si>
  <si>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</si>
  <si>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</si>
  <si>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</si>
  <si>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</si>
  <si>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</si>
  <si>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</si>
  <si>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</si>
  <si>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</si>
  <si>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</si>
  <si>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</si>
  <si>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</si>
  <si>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</si>
  <si>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</si>
  <si>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</si>
  <si>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</si>
  <si>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</si>
  <si>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</si>
  <si>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</si>
  <si>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</si>
  <si>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</si>
  <si>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</si>
  <si>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</si>
  <si>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</si>
  <si>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</si>
  <si>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</si>
  <si>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</si>
  <si>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</si>
  <si>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</si>
  <si>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</si>
  <si>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</si>
  <si>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</si>
  <si>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</si>
  <si>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</si>
  <si>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</si>
  <si>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</si>
  <si>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</si>
  <si>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</si>
  <si>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</si>
  <si>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</si>
  <si>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</si>
  <si>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</si>
  <si>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</si>
  <si>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</si>
  <si>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</si>
  <si>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</si>
  <si>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</si>
  <si>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</si>
  <si>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</si>
  <si>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</si>
  <si>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</si>
  <si>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</si>
  <si>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</si>
  <si>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</si>
  <si>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</si>
  <si>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</si>
  <si>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</si>
  <si>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</si>
  <si>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</si>
  <si>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</si>
  <si>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</si>
  <si>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</si>
  <si>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</si>
  <si>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</si>
  <si>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</si>
  <si>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</si>
  <si>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</si>
  <si>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</si>
  <si>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</si>
  <si>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</si>
  <si>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</si>
  <si>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</si>
  <si>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</si>
  <si>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</si>
  <si>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</si>
  <si>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</si>
  <si>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</si>
  <si>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</si>
  <si>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</si>
  <si>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</si>
  <si>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</si>
  <si>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</si>
  <si>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</si>
  <si>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</si>
  <si>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</si>
  <si>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</si>
  <si>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</si>
  <si>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</si>
  <si>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</si>
  <si>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</si>
  <si>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</si>
  <si>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</si>
  <si>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</si>
  <si>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</si>
  <si>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</si>
  <si>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</si>
  <si>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</si>
  <si>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</si>
  <si>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</si>
  <si>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</si>
  <si>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</si>
  <si>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</si>
  <si>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</si>
  <si>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</si>
  <si>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</si>
  <si>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</si>
  <si>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</si>
  <si>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</si>
  <si>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</si>
  <si>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</si>
  <si>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</si>
  <si>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</si>
  <si>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</si>
  <si>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</si>
  <si>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</si>
  <si>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</si>
  <si>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</si>
  <si>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</si>
  <si>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</si>
  <si>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</si>
  <si>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</si>
  <si>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</si>
  <si>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</si>
  <si>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</si>
  <si>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</si>
  <si>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</si>
  <si>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</si>
  <si>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</si>
  <si>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</si>
  <si>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</si>
  <si>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</si>
  <si>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</si>
  <si>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</si>
  <si>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</si>
  <si>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</si>
  <si>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</si>
  <si>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</si>
  <si>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</si>
  <si>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</si>
  <si>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</si>
  <si>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</si>
  <si>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</si>
  <si>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</si>
  <si>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</si>
  <si>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</si>
  <si>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</si>
  <si>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</si>
  <si>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</si>
  <si>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</si>
  <si>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</si>
  <si>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</si>
  <si>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</si>
  <si>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</si>
  <si>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</si>
  <si>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</si>
  <si>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</si>
  <si>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</si>
  <si>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</si>
  <si>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</si>
  <si>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</si>
  <si>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</si>
  <si>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</si>
  <si>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</si>
  <si>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</si>
  <si>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</si>
  <si>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</si>
  <si>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</si>
  <si>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</si>
  <si>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</si>
  <si>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</si>
  <si>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</si>
  <si>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</si>
  <si>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</si>
  <si>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</si>
  <si>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</si>
  <si>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</si>
  <si>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</si>
  <si>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</si>
  <si>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</si>
  <si>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</si>
  <si>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</si>
  <si>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</si>
  <si>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</si>
  <si>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</si>
  <si>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</si>
  <si>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</si>
  <si>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</si>
  <si>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</si>
  <si>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</si>
  <si>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</si>
  <si>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</si>
  <si>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</si>
  <si>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</si>
  <si>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</si>
  <si>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</si>
  <si>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</si>
  <si>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</si>
  <si>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</si>
  <si>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</si>
  <si>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</si>
  <si>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</si>
  <si>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</si>
  <si>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</si>
  <si>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</si>
  <si>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</si>
  <si>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</si>
  <si>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</si>
  <si>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</si>
  <si>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</si>
  <si>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</si>
  <si>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</si>
  <si>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</si>
  <si>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</si>
  <si>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</si>
  <si>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</si>
  <si>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</si>
  <si>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</si>
  <si>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</si>
  <si>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</si>
  <si>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</si>
  <si>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</si>
  <si>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</si>
  <si>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</si>
  <si>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</si>
  <si>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</si>
  <si>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</si>
  <si>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</si>
  <si>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</si>
  <si>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</si>
  <si>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</si>
  <si>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</si>
  <si>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</si>
  <si>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</si>
  <si>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</si>
  <si>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</si>
  <si>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</si>
  <si>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</si>
  <si>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</si>
  <si>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</si>
  <si>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</si>
  <si>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</si>
  <si>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</si>
  <si>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</si>
  <si>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</si>
  <si>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</si>
  <si>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</si>
  <si>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</si>
  <si>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</si>
  <si>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</si>
  <si>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</si>
  <si>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</si>
  <si>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</si>
  <si>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</si>
  <si>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</si>
  <si>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</si>
  <si>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</si>
  <si>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</si>
  <si>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</si>
  <si>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</si>
  <si>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</si>
  <si>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</si>
  <si>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</si>
  <si>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</si>
  <si>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</si>
  <si>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</si>
  <si>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</si>
  <si>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</si>
  <si>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</si>
  <si>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</si>
  <si>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</si>
  <si>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</si>
  <si>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</si>
  <si>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</si>
  <si>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</si>
  <si>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</si>
  <si>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</si>
  <si>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</si>
  <si>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</si>
  <si>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</si>
  <si>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</si>
  <si>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</si>
  <si>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</si>
  <si>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</si>
  <si>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</si>
  <si>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</si>
  <si>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</si>
  <si>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</si>
  <si>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</si>
  <si>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</si>
  <si>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</si>
  <si>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</si>
  <si>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</si>
  <si>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</si>
  <si>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</si>
  <si>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</si>
  <si>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</si>
  <si>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</si>
  <si>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</si>
  <si>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</si>
  <si>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</si>
  <si>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</si>
  <si>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</si>
  <si>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</si>
  <si>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</si>
  <si>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</si>
  <si>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</si>
  <si>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</si>
  <si>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</si>
  <si>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</si>
  <si>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</si>
  <si>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</si>
  <si>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</si>
  <si>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</si>
  <si>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</si>
  <si>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</si>
  <si>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</si>
  <si>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</si>
  <si>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</si>
  <si>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</si>
  <si>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</si>
  <si>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</si>
  <si>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</si>
  <si>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</si>
  <si>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</si>
  <si>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</si>
  <si>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</si>
  <si>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</si>
  <si>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</si>
  <si>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</si>
  <si>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</si>
  <si>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</si>
  <si>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</si>
  <si>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</si>
  <si>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</si>
  <si>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</si>
  <si>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</si>
  <si>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</si>
  <si>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</si>
  <si>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</si>
  <si>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</si>
  <si>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</si>
  <si>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</si>
  <si>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</si>
  <si>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</si>
  <si>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</si>
  <si>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</si>
  <si>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</si>
  <si>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</si>
  <si>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</si>
  <si>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</si>
  <si>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</si>
  <si>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</si>
  <si>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</si>
  <si>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</si>
  <si>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</si>
  <si>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</si>
  <si>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</si>
  <si>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</si>
  <si>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</si>
  <si>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</si>
  <si>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</si>
  <si>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</si>
  <si>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</si>
  <si>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</si>
  <si>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</si>
  <si>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</si>
  <si>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</si>
  <si>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</si>
  <si>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</si>
  <si>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</si>
  <si>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</si>
  <si>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</si>
  <si>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</si>
  <si>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</si>
  <si>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</si>
  <si>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</si>
  <si>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</si>
  <si>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</si>
  <si>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</si>
  <si>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</si>
  <si>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</si>
  <si>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</si>
  <si>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</si>
  <si>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</si>
  <si>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</si>
  <si>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</si>
  <si>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</si>
  <si>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</si>
  <si>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</si>
  <si>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</si>
  <si>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</si>
  <si>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</si>
  <si>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</si>
  <si>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</si>
  <si>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</si>
  <si>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</si>
  <si>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</si>
  <si>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</si>
  <si>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</si>
  <si>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</si>
  <si>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</si>
  <si>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</si>
  <si>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</si>
  <si>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</si>
  <si>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</si>
  <si>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</si>
  <si>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</si>
  <si>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</si>
  <si>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</si>
  <si>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</si>
  <si>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</si>
  <si>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</si>
  <si>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</si>
  <si>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</si>
  <si>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</si>
  <si>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</si>
  <si>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</si>
  <si>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</si>
  <si>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</si>
  <si>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</si>
  <si>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</si>
  <si>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</si>
  <si>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</si>
  <si>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</si>
  <si>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</si>
  <si>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</si>
  <si>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</si>
  <si>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</si>
  <si>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</si>
  <si>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</si>
  <si>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</si>
  <si>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</si>
  <si>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</si>
  <si>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</si>
  <si>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</si>
  <si>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</si>
  <si>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</si>
  <si>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</si>
  <si>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</si>
  <si>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</si>
  <si>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</si>
  <si>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</si>
  <si>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</si>
  <si>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</si>
  <si>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</si>
  <si>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</si>
  <si>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</si>
  <si>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</si>
  <si>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</si>
  <si>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</si>
  <si>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</si>
  <si>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</si>
  <si>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</si>
  <si>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</si>
  <si>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</si>
  <si>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</si>
  <si>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</si>
  <si>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</si>
  <si>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</si>
  <si>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</si>
  <si>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</si>
  <si>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</si>
  <si>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</si>
  <si>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</si>
  <si>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</si>
  <si>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</si>
  <si>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</si>
  <si>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</si>
  <si>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</si>
  <si>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</si>
  <si>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</si>
  <si>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</si>
  <si>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</si>
  <si>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</si>
  <si>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</si>
  <si>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</si>
  <si>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</si>
  <si>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</si>
  <si>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</si>
  <si>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</si>
  <si>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</si>
  <si>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</si>
  <si>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</si>
  <si>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</si>
  <si>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</si>
  <si>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</si>
  <si>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</si>
  <si>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</si>
  <si>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</si>
  <si>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</si>
  <si>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</si>
  <si>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</si>
  <si>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</si>
  <si>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</si>
  <si>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</si>
  <si>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</si>
  <si>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</si>
  <si>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</si>
  <si>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</si>
  <si>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</si>
  <si>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</si>
  <si>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</si>
  <si>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</si>
  <si>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</si>
  <si>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</si>
  <si>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</si>
  <si>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</si>
  <si>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</si>
  <si>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</si>
  <si>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</si>
  <si>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</si>
  <si>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</si>
  <si>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</si>
  <si>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</si>
  <si>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</si>
  <si>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</si>
  <si>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</si>
  <si>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</si>
  <si>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</si>
  <si>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</si>
  <si>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</si>
  <si>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</si>
  <si>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</si>
  <si>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</si>
  <si>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</si>
  <si>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</si>
  <si>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</si>
  <si>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</si>
  <si>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</si>
  <si>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</si>
  <si>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</si>
  <si>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</si>
  <si>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</si>
  <si>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</si>
  <si>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</si>
  <si>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</si>
  <si>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</si>
  <si>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</si>
  <si>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</si>
  <si>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</si>
  <si>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</si>
  <si>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</si>
  <si>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</si>
  <si>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</si>
  <si>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</si>
  <si>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</si>
  <si>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</si>
  <si>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</si>
  <si>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</si>
  <si>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</si>
  <si>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</si>
  <si>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</si>
  <si>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</si>
  <si>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</si>
  <si>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</si>
  <si>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</si>
  <si>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</si>
  <si>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</si>
  <si>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</si>
  <si>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</si>
  <si>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</si>
  <si>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</si>
  <si>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</si>
  <si>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</si>
  <si>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</si>
  <si>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</si>
  <si>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</si>
  <si>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</si>
  <si>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</si>
  <si>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</si>
  <si>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</si>
  <si>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</si>
  <si>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</si>
  <si>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</si>
  <si>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</si>
  <si>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</si>
  <si>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</si>
  <si>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</si>
  <si>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</si>
  <si>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</si>
  <si>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</si>
  <si>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</si>
  <si>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</si>
  <si>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</si>
  <si>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</si>
  <si>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</si>
  <si>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</si>
  <si>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</si>
  <si>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</si>
  <si>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</si>
  <si>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</si>
  <si>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</si>
  <si>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</si>
  <si>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</si>
  <si>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</si>
  <si>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</si>
  <si>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</si>
  <si>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</si>
  <si>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</si>
  <si>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</si>
  <si>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</si>
  <si>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</si>
  <si>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</si>
  <si>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</si>
  <si>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</si>
  <si>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</si>
  <si>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</si>
  <si>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</si>
  <si>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</si>
  <si>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</si>
  <si>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</si>
  <si>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</si>
  <si>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</si>
  <si>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</si>
  <si>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</si>
  <si>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</si>
  <si>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</si>
  <si>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</si>
  <si>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</si>
  <si>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</si>
  <si>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</si>
  <si>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</si>
  <si>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</si>
  <si>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</si>
  <si>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</si>
  <si>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</si>
  <si>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</si>
  <si>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</si>
  <si>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</si>
  <si>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</si>
  <si>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</si>
  <si>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</si>
  <si>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</si>
  <si>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</si>
  <si>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</si>
  <si>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</si>
  <si>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</si>
  <si>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</si>
  <si>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</si>
  <si>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</si>
  <si>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</si>
  <si>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</si>
  <si>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</si>
  <si>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</si>
  <si>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</si>
  <si>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</si>
  <si>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</si>
  <si>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</si>
  <si>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</si>
  <si>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</si>
  <si>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</si>
  <si>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</si>
  <si>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</si>
  <si>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</si>
  <si>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</si>
  <si>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</si>
  <si>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</si>
  <si>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</si>
  <si>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</si>
  <si>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</si>
  <si>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</si>
  <si>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</si>
  <si>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</si>
  <si>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</si>
  <si>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</si>
  <si>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</si>
  <si>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</si>
  <si>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</si>
  <si>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</si>
  <si>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</si>
  <si>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</si>
  <si>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</si>
  <si>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</si>
  <si>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</si>
  <si>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</si>
  <si>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</si>
  <si>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</si>
  <si>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</si>
  <si>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</si>
  <si>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</si>
  <si>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</si>
  <si>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</si>
  <si>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</si>
  <si>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</si>
  <si>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</si>
  <si>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</si>
  <si>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</si>
  <si>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</si>
  <si>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</si>
  <si>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</si>
  <si>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</si>
  <si>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</si>
  <si>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</si>
  <si>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</si>
  <si>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</si>
  <si>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</si>
  <si>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</si>
  <si>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</si>
  <si>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</si>
  <si>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</si>
  <si>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</si>
  <si>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</si>
  <si>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</si>
  <si>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</si>
  <si>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</si>
  <si>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</si>
  <si>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</si>
  <si>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</si>
  <si>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</si>
  <si>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</si>
  <si>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</si>
  <si>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</si>
  <si>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</si>
  <si>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</si>
  <si>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</si>
  <si>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</si>
  <si>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</si>
  <si>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</si>
  <si>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</si>
  <si>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</si>
  <si>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</si>
  <si>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</si>
  <si>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</si>
  <si>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</si>
  <si>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</si>
  <si>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</si>
  <si>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</si>
  <si>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</si>
  <si>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</si>
  <si>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</si>
  <si>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</si>
  <si>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</si>
  <si>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</si>
  <si>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</si>
  <si>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</si>
  <si>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</si>
  <si>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</si>
  <si>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</si>
  <si>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</si>
  <si>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</si>
  <si>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</si>
  <si>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</si>
  <si>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</si>
  <si>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</si>
  <si>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</si>
  <si>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</si>
  <si>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</si>
  <si>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</si>
  <si>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</si>
  <si>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</si>
  <si>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</si>
  <si>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</si>
  <si>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</si>
  <si>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</si>
  <si>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</si>
  <si>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</si>
  <si>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</si>
  <si>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</si>
  <si>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</si>
  <si>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</si>
  <si>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</si>
  <si>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</si>
  <si>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</si>
  <si>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</si>
  <si>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</si>
  <si>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</si>
  <si>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</si>
  <si>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</si>
  <si>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</si>
  <si>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</si>
  <si>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</si>
  <si>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</si>
  <si>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</si>
  <si>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</si>
  <si>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</si>
  <si>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</si>
  <si>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</si>
  <si>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</si>
  <si>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</si>
  <si>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</si>
  <si>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</si>
  <si>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</si>
  <si>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</si>
  <si>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</si>
  <si>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</si>
  <si>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</si>
  <si>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</si>
  <si>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</si>
  <si>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</si>
  <si>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</si>
  <si>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</si>
  <si>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</si>
  <si>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</si>
  <si>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</si>
  <si>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</si>
  <si>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</si>
  <si>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</si>
  <si>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</si>
  <si>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</si>
  <si>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</si>
  <si>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</si>
  <si>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</si>
  <si>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</si>
  <si>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</si>
  <si>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</si>
  <si>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</si>
  <si>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</si>
  <si>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</si>
  <si>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</si>
  <si>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</si>
  <si>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</si>
  <si>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</si>
  <si>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</si>
  <si>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</si>
  <si>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</si>
  <si>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</si>
  <si>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</si>
  <si>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</si>
  <si>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</si>
  <si>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</si>
  <si>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</si>
  <si>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</si>
  <si>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</si>
  <si>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</si>
  <si>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</si>
  <si>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</si>
  <si>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</si>
  <si>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</si>
  <si>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</si>
  <si>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</si>
  <si>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</si>
  <si>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</si>
  <si>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</si>
  <si>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</si>
  <si>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</si>
  <si>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</si>
  <si>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</si>
  <si>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</si>
  <si>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</si>
  <si>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</si>
  <si>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</si>
  <si>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</si>
  <si>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</si>
  <si>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</si>
  <si>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</si>
  <si>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</si>
  <si>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</si>
  <si>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</si>
  <si>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</si>
  <si>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</si>
  <si>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</si>
  <si>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</si>
  <si>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</si>
  <si>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</si>
  <si>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</si>
  <si>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</si>
  <si>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</si>
  <si>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</si>
  <si>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</si>
  <si>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</si>
  <si>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</si>
  <si>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</si>
  <si>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</si>
  <si>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</si>
  <si>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</si>
  <si>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</si>
  <si>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</si>
  <si>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</si>
  <si>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</si>
  <si>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</si>
  <si>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</si>
  <si>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</si>
  <si>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</si>
  <si>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</si>
  <si>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</si>
  <si>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</si>
  <si>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</si>
  <si>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</si>
  <si>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</si>
  <si>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</si>
  <si>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</si>
  <si>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</si>
  <si>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</si>
  <si>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</si>
  <si>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</si>
  <si>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</si>
  <si>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</si>
  <si>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</si>
  <si>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</si>
  <si>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</si>
  <si>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</si>
  <si>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</si>
  <si>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</si>
  <si>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</si>
  <si>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</si>
  <si>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</si>
  <si>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</si>
  <si>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</si>
  <si>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</si>
  <si>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</si>
  <si>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</si>
  <si>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</si>
  <si>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</si>
  <si>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</si>
  <si>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</si>
  <si>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</si>
  <si>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</si>
  <si>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</si>
  <si>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</si>
  <si>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</si>
  <si>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</si>
  <si>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</si>
  <si>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</si>
  <si>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</si>
  <si>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</si>
  <si>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</si>
  <si>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</si>
  <si>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</si>
  <si>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</si>
  <si>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</si>
  <si>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</si>
  <si>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</si>
  <si>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</si>
  <si>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</si>
  <si>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</si>
  <si>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</si>
  <si>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</si>
  <si>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</si>
  <si>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</si>
  <si>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</si>
  <si>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</si>
  <si>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</si>
  <si>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</si>
  <si>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</si>
  <si>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</si>
  <si>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</si>
  <si>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</si>
  <si>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</si>
  <si>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</si>
  <si>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</si>
  <si>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</si>
  <si>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</si>
  <si>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</si>
  <si>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</si>
  <si>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</si>
  <si>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</si>
  <si>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</si>
  <si>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</si>
  <si>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</si>
  <si>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</si>
  <si>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</si>
  <si>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</si>
  <si>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</si>
  <si>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</si>
  <si>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</si>
  <si>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</si>
  <si>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</si>
  <si>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</si>
  <si>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</si>
  <si>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</si>
  <si>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</si>
  <si>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</si>
  <si>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</si>
  <si>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</si>
  <si>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</si>
  <si>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</si>
  <si>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</si>
  <si>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</si>
  <si>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</si>
  <si>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</si>
  <si>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</si>
  <si>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</si>
  <si>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</si>
  <si>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</si>
  <si>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</si>
  <si>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</si>
  <si>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</si>
  <si>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</si>
  <si>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</si>
  <si>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</si>
  <si>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</si>
  <si>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</si>
  <si>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</si>
  <si>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</si>
  <si>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</si>
  <si>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</si>
  <si>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</si>
  <si>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</si>
  <si>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</si>
  <si>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</si>
  <si>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</si>
  <si>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</si>
  <si>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</si>
  <si>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</si>
  <si>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</si>
  <si>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</si>
  <si>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</si>
  <si>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</si>
  <si>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</si>
  <si>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</si>
  <si>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</si>
  <si>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</si>
  <si>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</si>
  <si>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</si>
  <si>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</si>
  <si>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</si>
  <si>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</si>
  <si>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</si>
  <si>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</si>
  <si>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</si>
  <si>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</si>
  <si>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</si>
  <si>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</si>
  <si>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</si>
  <si>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</si>
  <si>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</si>
  <si>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</si>
  <si>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</si>
  <si>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</si>
  <si>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</si>
  <si>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</si>
  <si>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</si>
  <si>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</si>
  <si>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</si>
  <si>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</si>
  <si>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</si>
  <si>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</si>
  <si>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</si>
  <si>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</si>
  <si>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</si>
  <si>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</si>
  <si>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</si>
  <si>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</si>
  <si>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</si>
  <si>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</si>
  <si>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</si>
  <si>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</si>
  <si>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</si>
  <si>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</si>
  <si>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</si>
  <si>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</si>
  <si>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</si>
  <si>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</si>
  <si>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</si>
  <si>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</si>
  <si>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</si>
  <si>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</si>
  <si>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</si>
  <si>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</si>
  <si>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</si>
  <si>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</si>
  <si>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</si>
  <si>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</si>
  <si>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</si>
  <si>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</si>
  <si>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</si>
  <si>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</si>
  <si>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</si>
  <si>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</si>
  <si>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</si>
  <si>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</si>
  <si>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</si>
  <si>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</si>
  <si>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</si>
  <si>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</si>
  <si>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</si>
  <si>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</si>
  <si>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</si>
  <si>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</si>
  <si>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</si>
  <si>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</si>
  <si>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</si>
  <si>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</si>
  <si>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</si>
  <si>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</si>
  <si>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</si>
  <si>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</si>
  <si>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</si>
  <si>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</si>
  <si>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</si>
  <si>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</si>
  <si>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</si>
  <si>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</si>
  <si>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</si>
  <si>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</si>
  <si>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</si>
  <si>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</si>
  <si>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</si>
  <si>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</si>
  <si>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</si>
  <si>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</si>
  <si>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</si>
  <si>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</si>
  <si>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</si>
  <si>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</si>
  <si>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</si>
  <si>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</si>
  <si>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</si>
  <si>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</si>
  <si>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</si>
  <si>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</si>
  <si>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</si>
  <si>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</si>
  <si>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</si>
  <si>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</si>
  <si>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</si>
  <si>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</si>
  <si>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</si>
  <si>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</si>
  <si>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</si>
  <si>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</si>
  <si>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</si>
  <si>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</si>
  <si>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</si>
  <si>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</si>
  <si>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</si>
  <si>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</si>
  <si>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</si>
  <si>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</si>
  <si>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</si>
  <si>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</si>
  <si>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</si>
  <si>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</si>
  <si>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</si>
  <si>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</si>
  <si>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</si>
  <si>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</si>
  <si>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</si>
  <si>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</si>
  <si>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</si>
  <si>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</si>
  <si>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</si>
  <si>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</si>
  <si>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</si>
  <si>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</si>
  <si>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</si>
  <si>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</si>
  <si>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</si>
  <si>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</si>
  <si>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</si>
  <si>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</si>
  <si>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</si>
  <si>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</si>
  <si>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</si>
  <si>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</si>
  <si>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</si>
  <si>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</si>
  <si>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</si>
  <si>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</si>
  <si>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</si>
  <si>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</si>
  <si>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</si>
  <si>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</si>
  <si>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</si>
  <si>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</si>
  <si>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</si>
  <si>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</si>
  <si>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</si>
  <si>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</si>
  <si>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</si>
  <si>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</si>
  <si>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</si>
  <si>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</si>
  <si>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</si>
  <si>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</si>
  <si>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</si>
  <si>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</si>
  <si>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</si>
  <si>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</si>
  <si>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</si>
  <si>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</si>
  <si>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</si>
  <si>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</si>
  <si>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</si>
  <si>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</si>
  <si>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</si>
  <si>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</si>
  <si>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</si>
  <si>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</si>
  <si>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</si>
  <si>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</si>
  <si>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</si>
  <si>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</si>
  <si>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</si>
  <si>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</si>
  <si>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</si>
  <si>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</si>
  <si>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</si>
  <si>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</si>
  <si>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</si>
  <si>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</si>
  <si>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</si>
  <si>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</si>
  <si>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</si>
  <si>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</si>
  <si>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</si>
  <si>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</si>
  <si>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</si>
  <si>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</si>
  <si>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</si>
  <si>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</si>
  <si>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</si>
  <si>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</si>
  <si>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</si>
  <si>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</si>
  <si>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</si>
  <si>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</si>
  <si>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</si>
  <si>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</si>
  <si>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</si>
  <si>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</si>
  <si>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</si>
  <si>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</si>
  <si>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</si>
  <si>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</si>
  <si>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</si>
  <si>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</si>
  <si>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</si>
  <si>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</si>
  <si>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</si>
  <si>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</si>
  <si>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</si>
  <si>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</si>
  <si>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</si>
  <si>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</si>
  <si>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</si>
  <si>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</si>
  <si>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</si>
  <si>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</si>
  <si>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</si>
  <si>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</si>
  <si>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</si>
  <si>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</si>
  <si>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</si>
  <si>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</si>
  <si>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</si>
  <si>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</si>
  <si>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</si>
  <si>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</si>
  <si>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</si>
  <si>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</si>
  <si>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</si>
  <si>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</si>
  <si>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</si>
  <si>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</si>
  <si>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</si>
  <si>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</si>
  <si>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</si>
  <si>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</si>
  <si>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</si>
  <si>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</si>
  <si>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</si>
  <si>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</si>
  <si>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</si>
  <si>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</si>
  <si>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</si>
  <si>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</si>
  <si>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</si>
  <si>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</si>
  <si>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</si>
  <si>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</si>
  <si>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</si>
  <si>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</si>
  <si>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</si>
  <si>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</si>
  <si>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</si>
  <si>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</si>
  <si>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</si>
  <si>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</si>
  <si>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</si>
  <si>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</si>
  <si>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</si>
  <si>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</si>
  <si>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</si>
  <si>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</si>
  <si>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</si>
  <si>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</si>
  <si>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</si>
  <si>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</si>
  <si>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</si>
  <si>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</si>
  <si>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</si>
  <si>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</si>
  <si>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</si>
  <si>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</si>
  <si>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</si>
  <si>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</si>
  <si>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</si>
  <si>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</si>
  <si>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</si>
  <si>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</si>
  <si>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</si>
  <si>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</si>
  <si>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</si>
  <si>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</si>
  <si>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</si>
  <si>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</si>
  <si>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</si>
  <si>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</si>
  <si>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</si>
  <si>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</si>
  <si>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</si>
  <si>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</si>
  <si>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</si>
  <si>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</si>
  <si>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</si>
  <si>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</si>
  <si>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</si>
  <si>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</si>
  <si>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</si>
  <si>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</si>
  <si>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</si>
  <si>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</si>
  <si>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</si>
  <si>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</si>
  <si>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</si>
  <si>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</si>
  <si>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</si>
  <si>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</si>
  <si>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</si>
  <si>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</si>
  <si>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</si>
  <si>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</si>
  <si>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</si>
  <si>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</si>
  <si>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</si>
  <si>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</si>
  <si>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</si>
  <si>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</si>
  <si>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</si>
  <si>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</si>
  <si>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</si>
  <si>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</si>
  <si>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</si>
  <si>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</si>
  <si>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</si>
  <si>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</si>
  <si>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</si>
  <si>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</si>
  <si>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</si>
  <si>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</si>
  <si>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</si>
  <si>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</si>
  <si>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</si>
  <si>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</si>
  <si>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</si>
  <si>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</si>
  <si>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</si>
  <si>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</si>
  <si>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</si>
  <si>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</si>
  <si>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</si>
  <si>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</si>
  <si>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</si>
  <si>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</si>
  <si>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</si>
  <si>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</si>
  <si>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</si>
  <si>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</si>
  <si>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</si>
  <si>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</si>
  <si>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</si>
  <si>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</si>
  <si>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</si>
  <si>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</si>
  <si>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</si>
  <si>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</si>
  <si>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</si>
  <si>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</si>
  <si>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</si>
  <si>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</si>
  <si>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</si>
  <si>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</si>
  <si>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</si>
  <si>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</si>
  <si>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</si>
  <si>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</si>
  <si>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</si>
  <si>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</si>
  <si>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</si>
  <si>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</si>
  <si>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</si>
  <si>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</si>
  <si>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</si>
  <si>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</si>
  <si>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</si>
  <si>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</si>
  <si>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</si>
  <si>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</si>
  <si>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</si>
  <si>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</si>
  <si>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</si>
  <si>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</si>
  <si>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</si>
  <si>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</si>
  <si>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</si>
  <si>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</si>
  <si>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</si>
  <si>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</si>
  <si>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</si>
  <si>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</si>
  <si>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</si>
  <si>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</si>
  <si>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</si>
  <si>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</si>
  <si>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</si>
  <si>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</si>
  <si>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</si>
  <si>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</si>
  <si>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</si>
  <si>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</si>
  <si>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</si>
  <si>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</si>
  <si>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</si>
  <si>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</si>
  <si>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</si>
  <si>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</si>
  <si>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</si>
  <si>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</si>
  <si>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</si>
  <si>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</si>
  <si>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</si>
  <si>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</si>
  <si>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</si>
  <si>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</si>
  <si>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</si>
  <si>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</si>
  <si>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</si>
  <si>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</si>
  <si>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</si>
  <si>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</si>
  <si>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</si>
  <si>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</si>
  <si>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</si>
  <si>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</si>
  <si>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</si>
  <si>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</si>
  <si>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</si>
  <si>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</si>
  <si>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</si>
  <si>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</si>
  <si>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</si>
  <si>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</si>
  <si>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</si>
  <si>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</si>
  <si>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</si>
  <si>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</si>
  <si>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</si>
  <si>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</si>
  <si>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</si>
  <si>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</si>
  <si>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</si>
  <si>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</si>
  <si>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</si>
  <si>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</si>
  <si>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</si>
  <si>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</si>
  <si>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</si>
  <si>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</si>
  <si>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</si>
  <si>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</si>
  <si>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</si>
  <si>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</si>
  <si>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</si>
  <si>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</si>
  <si>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</si>
  <si>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</si>
  <si>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</si>
  <si>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</si>
  <si>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</si>
  <si>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</si>
  <si>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</si>
  <si>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</si>
  <si>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</si>
  <si>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</si>
  <si>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</si>
  <si>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</si>
  <si>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</si>
  <si>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</si>
  <si>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</si>
  <si>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</si>
  <si>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</si>
  <si>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</si>
  <si>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</si>
  <si>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</si>
  <si>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</si>
  <si>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</si>
  <si>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</si>
  <si>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</si>
  <si>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</si>
  <si>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</si>
  <si>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</si>
  <si>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</si>
  <si>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</si>
  <si>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</si>
  <si>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</si>
  <si>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</si>
  <si>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</si>
  <si>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</si>
  <si>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</si>
  <si>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</si>
  <si>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</si>
  <si>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</si>
  <si>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</si>
  <si>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</si>
  <si>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</si>
  <si>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</si>
  <si>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</si>
  <si>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</si>
  <si>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</si>
  <si>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</si>
  <si>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</si>
  <si>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</si>
  <si>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</si>
  <si>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</si>
  <si>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</si>
  <si>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</si>
  <si>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</si>
  <si>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</si>
  <si>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</si>
  <si>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</si>
  <si>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</si>
  <si>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</si>
  <si>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</si>
  <si>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</si>
  <si>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</si>
  <si>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</si>
  <si>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</si>
  <si>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</si>
  <si>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</si>
  <si>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</si>
  <si>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</si>
  <si>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</si>
  <si>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</si>
  <si>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</si>
  <si>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</si>
  <si>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</si>
  <si>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</si>
  <si>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</si>
  <si>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</si>
  <si>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</si>
  <si>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</si>
  <si>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</si>
  <si>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</si>
  <si>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</si>
  <si>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</si>
  <si>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</si>
  <si>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</si>
  <si>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</si>
  <si>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</si>
  <si>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</si>
  <si>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</si>
  <si>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</si>
  <si>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</si>
  <si>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</si>
  <si>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</si>
  <si>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</si>
  <si>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</si>
  <si>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</si>
  <si>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</si>
  <si>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</si>
  <si>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</si>
  <si>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</si>
  <si>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</si>
  <si>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</si>
  <si>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</si>
  <si>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</si>
  <si>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</si>
  <si>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</si>
  <si>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</si>
  <si>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</si>
  <si>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</si>
  <si>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</si>
  <si>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</si>
  <si>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</si>
  <si>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</si>
  <si>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</si>
  <si>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</si>
  <si>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</si>
  <si>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</si>
  <si>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</si>
  <si>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</si>
  <si>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</si>
  <si>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</si>
  <si>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</si>
  <si>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</si>
  <si>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</si>
  <si>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</si>
  <si>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</si>
  <si>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</si>
  <si>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</si>
  <si>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</si>
  <si>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</si>
  <si>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</si>
  <si>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</si>
  <si>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</si>
  <si>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</si>
  <si>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</si>
  <si>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</si>
  <si>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</si>
  <si>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</si>
  <si>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</si>
  <si>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</si>
  <si>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</si>
  <si>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</si>
  <si>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</si>
  <si>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</si>
  <si>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</si>
  <si>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</si>
  <si>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</si>
  <si>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</si>
  <si>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</si>
  <si>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</si>
  <si>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</si>
  <si>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</si>
  <si>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</si>
  <si>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</si>
  <si>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</si>
  <si>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</si>
  <si>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</si>
  <si>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</si>
  <si>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</si>
  <si>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</si>
  <si>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</si>
  <si>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</si>
  <si>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</si>
  <si>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</si>
  <si>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</si>
  <si>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</si>
  <si>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</si>
  <si>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</si>
  <si>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</si>
  <si>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</si>
  <si>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</si>
  <si>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</si>
  <si>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</si>
  <si>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</si>
  <si>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</si>
  <si>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</si>
  <si>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</si>
  <si>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</si>
  <si>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</si>
  <si>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</si>
  <si>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</si>
  <si>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</si>
  <si>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</si>
  <si>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</si>
  <si>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</si>
  <si>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</si>
  <si>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</si>
  <si>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</si>
  <si>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</si>
  <si>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</si>
  <si>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</si>
  <si>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</si>
  <si>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</si>
  <si>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</si>
  <si>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</si>
  <si>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</si>
  <si>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</si>
  <si>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</si>
  <si>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</si>
  <si>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</si>
  <si>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</si>
  <si>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</si>
  <si>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</si>
  <si>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</si>
  <si>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</si>
  <si>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</si>
  <si>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</si>
  <si>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</si>
  <si>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</si>
  <si>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</si>
  <si>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</si>
  <si>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</si>
  <si>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</si>
  <si>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</si>
  <si>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</si>
  <si>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</si>
  <si>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</si>
  <si>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</si>
  <si>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</si>
  <si>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</si>
  <si>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</si>
  <si>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</si>
  <si>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</si>
  <si>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</si>
  <si>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</si>
  <si>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</si>
  <si>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</si>
  <si>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</si>
  <si>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</si>
  <si>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</si>
  <si>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</si>
  <si>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</si>
  <si>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</si>
  <si>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</si>
  <si>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</si>
  <si>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</si>
  <si>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</si>
  <si>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</si>
  <si>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</si>
  <si>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</si>
  <si>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</si>
  <si>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</si>
  <si>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</si>
  <si>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</si>
  <si>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</si>
  <si>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</si>
  <si>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</si>
  <si>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</si>
  <si>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</si>
  <si>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</si>
  <si>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</si>
  <si>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</si>
  <si>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</si>
  <si>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</si>
  <si>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</si>
  <si>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</si>
  <si>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</si>
  <si>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</si>
  <si>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</si>
  <si>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</si>
  <si>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</si>
  <si>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</si>
  <si>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</si>
  <si>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</si>
  <si>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</si>
  <si>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</si>
  <si>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</si>
  <si>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</si>
  <si>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</si>
  <si>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</si>
  <si>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</si>
  <si>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</si>
  <si>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</si>
  <si>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</si>
  <si>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</si>
  <si>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</si>
  <si>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</si>
  <si>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</si>
  <si>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</si>
  <si>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</si>
  <si>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</si>
  <si>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</si>
  <si>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</si>
  <si>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</si>
  <si>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</si>
  <si>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</si>
  <si>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</si>
  <si>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</si>
  <si>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</si>
  <si>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</si>
  <si>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</si>
  <si>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</si>
  <si>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</si>
  <si>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</si>
  <si>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</si>
  <si>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</si>
  <si>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</si>
  <si>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</si>
  <si>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</si>
  <si>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</si>
  <si>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</si>
  <si>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</si>
  <si>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</si>
  <si>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</si>
  <si>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</si>
  <si>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</si>
  <si>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</si>
  <si>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</si>
  <si>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</si>
  <si>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</si>
  <si>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</si>
  <si>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</si>
  <si>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</si>
  <si>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</si>
  <si>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</si>
  <si>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</si>
  <si>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</si>
  <si>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</si>
  <si>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</si>
  <si>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</si>
  <si>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</si>
  <si>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</si>
  <si>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</si>
  <si>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</si>
  <si>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</si>
  <si>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</si>
  <si>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</si>
  <si>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</si>
  <si>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</si>
  <si>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</si>
  <si>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</si>
  <si>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</si>
  <si>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</si>
  <si>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</si>
  <si>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</si>
  <si>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</si>
  <si>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</si>
  <si>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</si>
  <si>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</si>
  <si>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</si>
  <si>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</si>
  <si>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</si>
  <si>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</si>
  <si>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</si>
  <si>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</si>
  <si>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</si>
  <si>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</si>
  <si>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</si>
  <si>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</si>
  <si>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</si>
  <si>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</si>
  <si>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</si>
  <si>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</si>
  <si>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</si>
  <si>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</si>
  <si>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</si>
  <si>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</si>
  <si>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</si>
  <si>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</si>
  <si>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</si>
  <si>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</si>
  <si>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</si>
  <si>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</si>
  <si>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</si>
  <si>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</si>
  <si>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</si>
  <si>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</si>
  <si>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</si>
  <si>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</si>
  <si>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</si>
  <si>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</si>
  <si>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</si>
  <si>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</si>
  <si>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</si>
  <si>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</si>
  <si>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</si>
  <si>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</si>
  <si>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</si>
  <si>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</si>
  <si>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</si>
  <si>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</si>
  <si>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</si>
  <si>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</si>
  <si>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</si>
  <si>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</si>
  <si>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</si>
  <si>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</si>
  <si>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</si>
  <si>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</si>
  <si>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</si>
  <si>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</si>
  <si>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</si>
  <si>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</si>
  <si>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</si>
  <si>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</si>
  <si>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</si>
  <si>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</si>
  <si>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</si>
  <si>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</si>
  <si>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</si>
  <si>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</si>
  <si>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</si>
  <si>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</si>
  <si>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</si>
  <si>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</si>
  <si>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</si>
  <si>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</si>
  <si>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</si>
  <si>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</si>
  <si>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</si>
  <si>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</si>
  <si>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</si>
  <si>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</si>
  <si>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</si>
  <si>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</si>
  <si>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</si>
  <si>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</si>
  <si>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</si>
  <si>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</si>
  <si>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</si>
  <si>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</si>
  <si>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</si>
  <si>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</si>
  <si>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</si>
  <si>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</si>
  <si>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</si>
  <si>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</si>
  <si>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</si>
  <si>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</si>
  <si>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</si>
  <si>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</si>
  <si>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</si>
  <si>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</si>
  <si>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</si>
  <si>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</si>
  <si>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</si>
  <si>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</si>
  <si>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</si>
  <si>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</si>
  <si>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</si>
  <si>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</si>
  <si>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</si>
  <si>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</si>
  <si>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</si>
  <si>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</si>
  <si>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</si>
  <si>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</si>
  <si>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</si>
  <si>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</si>
  <si>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</si>
  <si>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</si>
  <si>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</si>
  <si>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</si>
  <si>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</si>
  <si>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</si>
  <si>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</si>
  <si>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</si>
  <si>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</si>
  <si>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</si>
  <si>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</si>
  <si>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</si>
  <si>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</si>
  <si>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</si>
  <si>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</si>
  <si>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</si>
  <si>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</si>
  <si>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</si>
  <si>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</si>
  <si>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</si>
  <si>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</si>
  <si>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</si>
  <si>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</si>
  <si>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</si>
  <si>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</si>
  <si>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</si>
  <si>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</si>
  <si>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</si>
  <si>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</si>
  <si>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</si>
  <si>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</si>
  <si>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</si>
  <si>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</si>
  <si>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</si>
  <si>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</si>
  <si>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</si>
  <si>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</si>
  <si>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</si>
  <si>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</si>
  <si>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</si>
  <si>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</si>
  <si>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</si>
  <si>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</si>
  <si>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</si>
  <si>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</si>
  <si>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</si>
  <si>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</si>
  <si>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</si>
  <si>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</si>
  <si>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</si>
  <si>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</si>
  <si>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</si>
  <si>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</si>
  <si>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</si>
  <si>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</si>
  <si>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</si>
  <si>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</si>
  <si>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</si>
  <si>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</si>
  <si>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</si>
  <si>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</si>
  <si>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</si>
  <si>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</si>
  <si>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</si>
  <si>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</si>
  <si>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</si>
  <si>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</si>
  <si>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</si>
  <si>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</si>
  <si>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</si>
  <si>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</si>
  <si>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</si>
  <si>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</si>
  <si>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</si>
  <si>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</si>
  <si>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</si>
  <si>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</si>
  <si>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</si>
  <si>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</si>
  <si>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</si>
  <si>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</si>
  <si>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</si>
  <si>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</si>
  <si>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</si>
  <si>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</si>
  <si>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</si>
  <si>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</si>
  <si>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</si>
  <si>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</si>
  <si>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</si>
  <si>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</si>
  <si>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</si>
  <si>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</si>
  <si>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</si>
  <si>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</si>
  <si>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</si>
  <si>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</si>
  <si>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</si>
  <si>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</si>
  <si>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</si>
  <si>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</si>
  <si>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</si>
  <si>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</si>
  <si>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</si>
  <si>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</si>
  <si>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</si>
  <si>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</si>
  <si>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</si>
  <si>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</si>
  <si>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</si>
  <si>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</si>
  <si>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</si>
  <si>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</si>
  <si>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</si>
  <si>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</si>
  <si>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</si>
  <si>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</si>
  <si>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</si>
  <si>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</si>
  <si>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</si>
  <si>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</si>
  <si>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</si>
  <si>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</si>
  <si>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</si>
  <si>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</si>
  <si>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</si>
  <si>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</si>
  <si>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</si>
  <si>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</si>
  <si>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</si>
  <si>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</si>
  <si>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</si>
  <si>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</si>
  <si>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</si>
  <si>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</si>
  <si>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</si>
  <si>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</si>
  <si>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</si>
  <si>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</si>
  <si>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</si>
  <si>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</si>
  <si>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</si>
  <si>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</si>
  <si>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</si>
  <si>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</si>
  <si>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</si>
  <si>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</si>
  <si>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</si>
  <si>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</si>
  <si>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</si>
  <si>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</si>
  <si>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</si>
  <si>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</si>
  <si>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</si>
  <si>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</si>
  <si>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</si>
  <si>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</si>
  <si>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</si>
  <si>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</si>
  <si>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</si>
  <si>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</si>
  <si>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</si>
  <si>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</si>
  <si>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</si>
  <si>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</si>
  <si>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</si>
  <si>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</si>
  <si>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</si>
  <si>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</si>
  <si>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</si>
  <si>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</si>
  <si>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</si>
  <si>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</si>
  <si>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</si>
  <si>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</si>
  <si>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</si>
  <si>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</si>
  <si>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</si>
  <si>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</si>
  <si>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</si>
  <si>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</si>
  <si>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</si>
  <si>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</si>
  <si>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</si>
  <si>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</si>
  <si>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</si>
  <si>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</si>
  <si>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</si>
  <si>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</si>
  <si>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</si>
  <si>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</si>
  <si>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</si>
  <si>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</si>
  <si>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</si>
  <si>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</si>
  <si>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</si>
  <si>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</si>
  <si>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</si>
  <si>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</si>
  <si>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</si>
  <si>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</si>
  <si>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</si>
  <si>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</si>
  <si>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</si>
  <si>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</si>
  <si>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</si>
  <si>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</si>
  <si>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</si>
  <si>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</si>
  <si>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</si>
  <si>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</si>
  <si>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</si>
  <si>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</si>
  <si>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</si>
  <si>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</si>
  <si>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</si>
  <si>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</si>
  <si>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</si>
  <si>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</si>
  <si>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</si>
  <si>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</si>
  <si>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</si>
  <si>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</si>
  <si>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</si>
  <si>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</si>
  <si>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</si>
  <si>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</si>
  <si>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</si>
  <si>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</si>
  <si>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</si>
  <si>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</si>
  <si>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</si>
  <si>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</si>
  <si>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</si>
  <si>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</si>
  <si>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</si>
  <si>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</si>
  <si>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</si>
  <si>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</si>
  <si>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</si>
  <si>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</si>
  <si>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</si>
  <si>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</si>
  <si>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</si>
  <si>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</si>
  <si>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</si>
  <si>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</si>
  <si>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</si>
  <si>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</si>
  <si>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</si>
  <si>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</si>
  <si>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</si>
  <si>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</si>
  <si>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</si>
  <si>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</si>
  <si>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</si>
  <si>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</si>
  <si>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</si>
  <si>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</si>
  <si>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</si>
  <si>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</si>
  <si>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</si>
  <si>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</si>
  <si>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</si>
  <si>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</si>
  <si>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</si>
  <si>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</si>
  <si>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</si>
  <si>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</si>
  <si>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</si>
  <si>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</si>
  <si>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</si>
  <si>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</si>
  <si>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</si>
  <si>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</si>
  <si>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</si>
  <si>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</si>
  <si>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</si>
  <si>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</si>
  <si>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</si>
  <si>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</si>
  <si>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</si>
  <si>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</si>
  <si>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</si>
  <si>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</si>
  <si>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</si>
  <si>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</si>
  <si>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</si>
  <si>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</si>
  <si>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</si>
  <si>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</si>
  <si>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</si>
  <si>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</si>
  <si>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</si>
  <si>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</si>
  <si>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</si>
  <si>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</si>
  <si>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</si>
  <si>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</si>
  <si>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</si>
  <si>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</si>
  <si>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</si>
  <si>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</si>
  <si>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</si>
  <si>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</si>
  <si>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</si>
  <si>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</si>
  <si>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</si>
  <si>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</si>
  <si>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</si>
  <si>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</si>
  <si>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</si>
  <si>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</si>
  <si>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</si>
  <si>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</si>
  <si>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</si>
  <si>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</si>
  <si>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</si>
  <si>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</si>
  <si>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</si>
  <si>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</si>
  <si>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</si>
  <si>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</si>
  <si>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</si>
  <si>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</si>
  <si>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</si>
  <si>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</si>
  <si>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</si>
  <si>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</si>
  <si>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</si>
  <si>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</si>
  <si>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</si>
  <si>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</si>
  <si>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</si>
  <si>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</si>
  <si>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</si>
  <si>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</si>
  <si>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</si>
  <si>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</si>
  <si>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</si>
  <si>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</si>
  <si>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</si>
  <si>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</si>
  <si>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</si>
  <si>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</si>
  <si>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</si>
  <si>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</si>
  <si>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</si>
  <si>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</si>
  <si>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</si>
  <si>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</si>
  <si>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</si>
  <si>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</si>
  <si>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</si>
  <si>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</si>
  <si>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</si>
  <si>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</si>
  <si>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</si>
  <si>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</si>
  <si>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</si>
  <si>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</si>
  <si>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</si>
  <si>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</si>
  <si>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</si>
  <si>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</si>
  <si>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</si>
  <si>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</si>
  <si>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</si>
  <si>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</si>
  <si>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</si>
  <si>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</si>
  <si>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</si>
  <si>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</si>
  <si>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</si>
  <si>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</si>
  <si>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</si>
  <si>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</si>
  <si>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</si>
  <si>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</si>
  <si>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</si>
  <si>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</si>
  <si>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</si>
  <si>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</si>
  <si>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</si>
  <si>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</si>
  <si>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</si>
  <si>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</si>
  <si>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</si>
  <si>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</si>
  <si>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</si>
  <si>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</si>
  <si>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</si>
  <si>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</si>
  <si>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</si>
  <si>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</si>
  <si>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</si>
  <si>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</si>
  <si>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</si>
  <si>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</si>
  <si>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</si>
  <si>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</si>
  <si>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</si>
  <si>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</si>
  <si>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</si>
  <si>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</si>
  <si>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</si>
  <si>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</si>
  <si>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</si>
  <si>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</si>
  <si>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</si>
  <si>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</si>
  <si>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</si>
  <si>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</si>
  <si>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</si>
  <si>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</si>
  <si>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</si>
  <si>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</si>
  <si>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</si>
  <si>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</si>
  <si>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</si>
  <si>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</si>
  <si>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</si>
  <si>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</si>
  <si>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</si>
  <si>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</si>
  <si>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</si>
  <si>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</si>
  <si>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</si>
  <si>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</si>
  <si>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</si>
  <si>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</si>
  <si>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</si>
  <si>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</si>
  <si>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</si>
  <si>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</si>
  <si>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</si>
  <si>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</si>
  <si>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</si>
  <si>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</si>
  <si>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</si>
  <si>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</si>
  <si>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</si>
  <si>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</si>
  <si>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</si>
  <si>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</si>
  <si>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</si>
  <si>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</si>
  <si>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</si>
  <si>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</si>
  <si>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</si>
  <si>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</si>
  <si>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</si>
  <si>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</si>
  <si>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</si>
  <si>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</si>
  <si>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</si>
  <si>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</si>
  <si>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</si>
  <si>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</si>
  <si>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</si>
  <si>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</si>
  <si>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</si>
  <si>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</si>
  <si>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</si>
  <si>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</si>
  <si>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</si>
  <si>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</si>
  <si>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</si>
  <si>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</si>
  <si>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</si>
  <si>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</si>
  <si>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</si>
  <si>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</si>
  <si>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</si>
  <si>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</si>
  <si>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</si>
  <si>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</si>
  <si>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</si>
  <si>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</si>
  <si>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</si>
  <si>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</si>
  <si>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</si>
  <si>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</si>
  <si>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</si>
  <si>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</si>
  <si>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</si>
  <si>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</si>
  <si>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</si>
  <si>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</si>
  <si>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</si>
  <si>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</si>
  <si>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</si>
  <si>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</si>
  <si>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</si>
  <si>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</si>
  <si>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</si>
  <si>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</si>
  <si>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</si>
  <si>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</si>
  <si>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</si>
  <si>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</si>
  <si>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</si>
  <si>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</si>
  <si>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</si>
  <si>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</si>
  <si>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</si>
  <si>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</si>
  <si>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</si>
  <si>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</si>
  <si>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</si>
  <si>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</si>
  <si>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</si>
  <si>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</si>
  <si>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</si>
  <si>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</si>
  <si>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</si>
  <si>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</si>
  <si>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</si>
  <si>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</si>
  <si>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</si>
  <si>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</si>
  <si>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</si>
  <si>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</si>
  <si>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</si>
  <si>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</si>
  <si>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</si>
  <si>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</si>
  <si>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</si>
  <si>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</si>
  <si>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</si>
  <si>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</si>
  <si>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</si>
  <si>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</si>
  <si>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</si>
  <si>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</si>
  <si>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</si>
  <si>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</si>
  <si>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</si>
  <si>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</si>
  <si>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</si>
  <si>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</si>
  <si>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</si>
  <si>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</si>
  <si>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</si>
  <si>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</si>
  <si>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</si>
  <si>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</si>
  <si>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</si>
  <si>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</si>
  <si>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</si>
  <si>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</si>
  <si>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</si>
  <si>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</si>
  <si>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</si>
  <si>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</si>
  <si>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</si>
  <si>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</si>
  <si>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</si>
  <si>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</si>
  <si>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</si>
  <si>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</si>
  <si>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</si>
  <si>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</si>
  <si>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</si>
  <si>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</si>
  <si>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</si>
  <si>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</si>
  <si>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</si>
  <si>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</si>
  <si>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</si>
  <si>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</si>
  <si>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</si>
  <si>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</si>
  <si>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</si>
  <si>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</si>
  <si>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</si>
  <si>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</si>
  <si>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</si>
  <si>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</si>
  <si>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</si>
  <si>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</si>
  <si>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</si>
  <si>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</si>
  <si>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</si>
  <si>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</si>
  <si>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</si>
  <si>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</si>
  <si>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</si>
  <si>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</si>
  <si>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</si>
  <si>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</si>
  <si>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</si>
  <si>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</si>
  <si>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</si>
  <si>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</si>
  <si>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</si>
  <si>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</si>
  <si>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</si>
  <si>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</si>
  <si>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</si>
  <si>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</si>
  <si>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</si>
  <si>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</si>
  <si>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</si>
  <si>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</si>
  <si>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</si>
  <si>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</si>
  <si>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</si>
  <si>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</si>
  <si>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</si>
  <si>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</si>
  <si>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</si>
  <si>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</si>
  <si>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</si>
  <si>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</si>
  <si>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</si>
  <si>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</si>
  <si>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</si>
  <si>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</si>
  <si>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</si>
  <si>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</si>
  <si>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</si>
  <si>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</si>
  <si>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</si>
  <si>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</si>
  <si>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</si>
  <si>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</si>
  <si>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</si>
  <si>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</si>
  <si>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</si>
  <si>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</si>
  <si>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</si>
  <si>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</si>
  <si>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</si>
  <si>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</si>
  <si>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</si>
  <si>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</si>
  <si>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</si>
  <si>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</si>
  <si>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</si>
  <si>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</si>
  <si>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</si>
  <si>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</si>
  <si>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</si>
  <si>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</si>
  <si>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</si>
  <si>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</si>
  <si>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</si>
  <si>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</si>
  <si>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</si>
  <si>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</si>
  <si>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</si>
  <si>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</si>
  <si>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</si>
  <si>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</si>
  <si>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</si>
  <si>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</si>
  <si>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</si>
  <si>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</si>
  <si>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</si>
  <si>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</si>
  <si>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</si>
  <si>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</si>
  <si>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</si>
  <si>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</si>
  <si>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</si>
  <si>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</si>
  <si>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</si>
  <si>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</si>
  <si>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</si>
  <si>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</si>
  <si>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</si>
  <si>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</si>
  <si>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</si>
  <si>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</si>
  <si>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</si>
  <si>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</si>
  <si>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</si>
  <si>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</si>
  <si>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</si>
  <si>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</si>
  <si>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</si>
  <si>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</si>
  <si>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</si>
  <si>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</si>
  <si>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</si>
  <si>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</si>
  <si>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</si>
  <si>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</si>
  <si>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</si>
  <si>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</si>
  <si>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</si>
  <si>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</si>
  <si>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</si>
  <si>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</si>
  <si>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</si>
  <si>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</si>
  <si>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</si>
  <si>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</si>
  <si>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</si>
  <si>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</si>
  <si>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</si>
  <si>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</si>
  <si>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</si>
  <si>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</si>
  <si>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</si>
  <si>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</si>
  <si>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</si>
  <si>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</si>
  <si>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</si>
  <si>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</si>
  <si>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</si>
  <si>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</si>
  <si>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</si>
  <si>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</si>
  <si>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</si>
  <si>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</si>
  <si>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</si>
  <si>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</si>
  <si>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</si>
  <si>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</si>
  <si>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</si>
  <si>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</si>
  <si>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</si>
  <si>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</si>
  <si>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</si>
  <si>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</si>
  <si>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</si>
  <si>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</si>
  <si>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</si>
  <si>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</si>
  <si>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</si>
  <si>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</si>
  <si>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</si>
  <si>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</si>
  <si>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</si>
  <si>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</si>
  <si>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</si>
  <si>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</si>
  <si>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</si>
  <si>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</si>
  <si>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</si>
  <si>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</si>
  <si>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</si>
  <si>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</si>
  <si>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</si>
  <si>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</si>
  <si>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</si>
  <si>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</si>
  <si>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</si>
  <si>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</si>
  <si>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</si>
  <si>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</si>
  <si>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</si>
  <si>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</si>
  <si>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</si>
  <si>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</si>
  <si>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</si>
  <si>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</si>
  <si>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</si>
  <si>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</si>
  <si>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</si>
  <si>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</si>
  <si>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</si>
  <si>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</si>
  <si>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</si>
  <si>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</si>
  <si>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</si>
  <si>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</si>
  <si>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</si>
  <si>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</si>
  <si>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</si>
  <si>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</si>
  <si>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</si>
  <si>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</si>
  <si>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</si>
  <si>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</si>
  <si>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</si>
  <si>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</si>
  <si>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</si>
  <si>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</si>
  <si>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</si>
  <si>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</si>
  <si>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</si>
  <si>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</si>
  <si>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</si>
  <si>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</si>
  <si>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</si>
  <si>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</si>
  <si>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</si>
  <si>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</si>
  <si>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</si>
  <si>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</si>
  <si>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</si>
  <si>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</si>
  <si>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</si>
  <si>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</si>
  <si>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</si>
  <si>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</si>
  <si>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</si>
  <si>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</si>
  <si>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</si>
  <si>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</si>
  <si>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</si>
  <si>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</si>
  <si>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</si>
  <si>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</si>
  <si>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</si>
  <si>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</si>
  <si>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</si>
  <si>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</si>
  <si>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</si>
  <si>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</si>
  <si>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</si>
  <si>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</si>
  <si>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</si>
  <si>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</si>
  <si>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</si>
  <si>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</si>
  <si>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</si>
  <si>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</si>
  <si>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</si>
  <si>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</si>
  <si>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</si>
  <si>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</si>
  <si>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</si>
  <si>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</si>
  <si>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</si>
  <si>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</si>
  <si>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</si>
  <si>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</si>
  <si>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</si>
  <si>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</si>
  <si>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</si>
  <si>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</si>
  <si>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</si>
  <si>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</si>
  <si>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</si>
  <si>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</si>
  <si>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</si>
  <si>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</si>
  <si>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</si>
  <si>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</si>
  <si>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</si>
  <si>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</si>
  <si>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</si>
  <si>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</si>
  <si>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</si>
  <si>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</si>
  <si>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</si>
  <si>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</si>
  <si>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</si>
  <si>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</si>
  <si>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</si>
  <si>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</si>
  <si>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</si>
  <si>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</si>
  <si>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</si>
  <si>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</si>
  <si>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</si>
  <si>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</si>
  <si>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</si>
  <si>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</si>
  <si>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</si>
  <si>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</si>
  <si>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</si>
  <si>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</si>
  <si>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</si>
  <si>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</si>
  <si>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</si>
  <si>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</si>
  <si>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</si>
  <si>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</si>
  <si>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</si>
  <si>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</si>
  <si>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</si>
  <si>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</si>
  <si>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</si>
  <si>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</si>
  <si>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</si>
  <si>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</si>
  <si>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</si>
  <si>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</si>
  <si>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</si>
  <si>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</si>
  <si>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</si>
  <si>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</si>
  <si>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</si>
  <si>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</si>
  <si>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</si>
  <si>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</si>
  <si>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</si>
  <si>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</si>
  <si>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</si>
  <si>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</si>
  <si>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</si>
  <si>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</si>
  <si>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</si>
  <si>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</si>
  <si>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</si>
  <si>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</si>
  <si>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</si>
  <si>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</si>
  <si>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</si>
  <si>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</si>
  <si>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</si>
  <si>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</si>
  <si>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</si>
  <si>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</si>
  <si>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</si>
  <si>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</si>
  <si>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</si>
  <si>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</si>
  <si>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</si>
  <si>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</si>
  <si>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</si>
  <si>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</si>
  <si>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</si>
  <si>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</si>
  <si>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</si>
  <si>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</si>
  <si>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</si>
  <si>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</si>
  <si>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</si>
  <si>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</si>
  <si>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</si>
  <si>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</si>
  <si>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</si>
  <si>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</si>
  <si>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</si>
  <si>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</si>
  <si>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</si>
  <si>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</si>
  <si>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</si>
  <si>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</si>
  <si>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</si>
  <si>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</si>
  <si>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</si>
  <si>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</si>
  <si>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</si>
  <si>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</si>
  <si>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</si>
  <si>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</si>
  <si>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</si>
  <si>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</si>
  <si>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</si>
  <si>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</si>
  <si>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</si>
  <si>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</si>
  <si>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</si>
  <si>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</si>
  <si>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</si>
  <si>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</si>
  <si>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</si>
  <si>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</si>
  <si>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</si>
  <si>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</si>
  <si>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</si>
  <si>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</si>
  <si>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</si>
  <si>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</si>
  <si>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</si>
  <si>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</si>
  <si>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</si>
  <si>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</si>
  <si>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</si>
  <si>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</si>
  <si>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</si>
  <si>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</si>
  <si>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</si>
  <si>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</si>
  <si>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</si>
  <si>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</si>
  <si>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</si>
  <si>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</si>
  <si>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</si>
  <si>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</si>
  <si>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</si>
  <si>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</si>
  <si>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</si>
  <si>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</si>
  <si>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</si>
  <si>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</si>
  <si>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</si>
  <si>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</si>
  <si>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</si>
  <si>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</si>
  <si>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</si>
  <si>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</si>
  <si>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</si>
  <si>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</si>
  <si>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</si>
  <si>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</si>
  <si>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</si>
  <si>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</si>
  <si>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</si>
  <si>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</si>
  <si>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</si>
  <si>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</si>
  <si>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</si>
  <si>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</si>
  <si>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</si>
  <si>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</si>
  <si>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</si>
  <si>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</si>
  <si>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</si>
  <si>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</si>
  <si>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</si>
  <si>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</si>
  <si>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</si>
  <si>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</si>
  <si>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</si>
  <si>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</si>
  <si>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</si>
  <si>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</si>
  <si>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</si>
  <si>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</si>
  <si>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</si>
  <si>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</si>
  <si>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</si>
  <si>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</si>
  <si>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</si>
  <si>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</si>
  <si>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</si>
  <si>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</si>
  <si>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</si>
  <si>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</si>
  <si>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</si>
  <si>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</si>
  <si>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</si>
  <si>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</si>
  <si>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</si>
  <si>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</si>
  <si>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</si>
  <si>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</si>
  <si>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</si>
  <si>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</si>
  <si>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</si>
  <si>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</si>
  <si>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</si>
  <si>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</si>
  <si>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</si>
  <si>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</si>
  <si>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</si>
  <si>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</si>
  <si>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</si>
  <si>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</si>
  <si>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</si>
  <si>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</si>
  <si>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</si>
  <si>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</si>
  <si>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</si>
  <si>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</si>
  <si>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</si>
  <si>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</si>
  <si>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</si>
  <si>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</si>
  <si>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</si>
  <si>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</si>
  <si>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</si>
  <si>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</si>
  <si>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</si>
  <si>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</si>
  <si>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</si>
  <si>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</si>
  <si>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</si>
  <si>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</si>
  <si>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</si>
  <si>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</si>
  <si>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</si>
  <si>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</si>
  <si>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</si>
  <si>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</si>
  <si>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</si>
  <si>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</si>
  <si>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</si>
  <si>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</si>
  <si>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</si>
  <si>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</si>
  <si>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</si>
  <si>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</si>
  <si>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</si>
  <si>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</si>
  <si>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</si>
  <si>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</si>
  <si>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</si>
  <si>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</si>
  <si>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</si>
  <si>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</si>
  <si>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</si>
  <si>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</si>
  <si>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</si>
  <si>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</si>
  <si>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</si>
  <si>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</si>
  <si>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</si>
  <si>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</si>
  <si>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</si>
  <si>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</si>
  <si>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</si>
  <si>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</si>
  <si>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</si>
  <si>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</si>
  <si>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</si>
  <si>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</si>
  <si>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</si>
  <si>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</si>
  <si>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</si>
  <si>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</si>
  <si>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</si>
  <si>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</si>
  <si>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</si>
  <si>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</si>
  <si>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</si>
  <si>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</si>
  <si>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</si>
  <si>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</si>
  <si>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</si>
  <si>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</si>
  <si>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</si>
  <si>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</si>
  <si>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</si>
  <si>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</si>
  <si>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</si>
  <si>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</si>
  <si>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</si>
  <si>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</si>
  <si>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</si>
  <si>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</si>
  <si>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</si>
  <si>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</si>
  <si>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</si>
  <si>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</si>
  <si>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</si>
  <si>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</si>
  <si>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</si>
  <si>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</si>
  <si>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</si>
  <si>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</si>
  <si>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</si>
  <si>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</si>
  <si>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</si>
  <si>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</si>
  <si>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</si>
  <si>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</si>
  <si>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</si>
  <si>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</si>
  <si>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</si>
  <si>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</si>
  <si>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</si>
  <si>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</si>
  <si>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</si>
  <si>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</si>
  <si>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</si>
  <si>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</si>
  <si>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</si>
  <si>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</si>
  <si>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</si>
  <si>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</si>
  <si>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</si>
  <si>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</si>
  <si>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</si>
  <si>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</si>
  <si>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</si>
  <si>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</si>
  <si>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</si>
  <si>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</si>
  <si>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</si>
  <si>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</si>
  <si>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</si>
  <si>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</si>
  <si>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</si>
  <si>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</si>
  <si>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</si>
  <si>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</si>
  <si>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</si>
  <si>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</si>
  <si>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</si>
  <si>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</si>
  <si>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</si>
  <si>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</si>
  <si>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</si>
  <si>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</si>
  <si>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</si>
  <si>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</si>
  <si>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</si>
  <si>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</si>
  <si>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</si>
  <si>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</si>
  <si>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</si>
  <si>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</si>
  <si>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</si>
  <si>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</si>
  <si>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</si>
  <si>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</si>
  <si>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</si>
  <si>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</si>
  <si>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</si>
  <si>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</si>
  <si>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</si>
  <si>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</si>
  <si>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</si>
  <si>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</si>
  <si>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</si>
  <si>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</si>
  <si>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</si>
  <si>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</si>
  <si>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</si>
  <si>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</si>
  <si>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</si>
  <si>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</si>
  <si>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</si>
  <si>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</si>
  <si>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</si>
  <si>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</si>
  <si>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</si>
  <si>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</si>
  <si>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</si>
  <si>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</si>
  <si>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</si>
  <si>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</si>
  <si>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</si>
  <si>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</si>
  <si>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</si>
  <si>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</si>
  <si>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</si>
  <si>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</si>
  <si>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</si>
  <si>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</si>
  <si>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</si>
  <si>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</si>
  <si>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</si>
  <si>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</si>
  <si>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</si>
  <si>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</si>
  <si>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</si>
  <si>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</si>
  <si>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</si>
  <si>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</si>
  <si>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</si>
  <si>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</si>
  <si>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</si>
  <si>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</si>
  <si>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</si>
  <si>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</si>
  <si>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</si>
  <si>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</si>
  <si>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</si>
  <si>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</si>
  <si>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</si>
  <si>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</si>
  <si>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</si>
  <si>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</si>
  <si>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</si>
  <si>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</si>
  <si>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</si>
  <si>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</si>
  <si>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</si>
  <si>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</si>
  <si>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</si>
  <si>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</si>
  <si>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</si>
  <si>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</si>
  <si>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</si>
  <si>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</si>
  <si>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</si>
  <si>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</si>
  <si>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</si>
  <si>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</si>
  <si>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</si>
  <si>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</si>
  <si>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</si>
  <si>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</si>
  <si>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</si>
  <si>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</si>
  <si>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</si>
  <si>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</si>
  <si>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</si>
  <si>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</si>
  <si>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</si>
  <si>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</si>
  <si>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</si>
  <si>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</si>
  <si>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</si>
  <si>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</si>
  <si>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</si>
  <si>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</si>
  <si>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</si>
  <si>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</si>
  <si>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</si>
  <si>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</si>
  <si>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</si>
  <si>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</si>
  <si>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</si>
  <si>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</si>
  <si>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</si>
  <si>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</si>
  <si>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</si>
  <si>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</si>
  <si>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</si>
  <si>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</si>
  <si>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</si>
  <si>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</si>
  <si>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</si>
  <si>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</si>
  <si>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</si>
  <si>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</si>
  <si>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</si>
  <si>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</si>
  <si>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</si>
  <si>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</si>
  <si>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</si>
  <si>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</si>
  <si>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</si>
  <si>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</si>
  <si>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</si>
  <si>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</si>
  <si>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</si>
  <si>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</si>
  <si>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</si>
  <si>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</si>
  <si>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</si>
  <si>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</si>
  <si>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</si>
  <si>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</si>
  <si>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</si>
  <si>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</si>
  <si>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</si>
  <si>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</si>
  <si>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</si>
  <si>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</si>
  <si>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</si>
  <si>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</si>
  <si>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</si>
  <si>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</si>
  <si>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</si>
  <si>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</si>
  <si>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</si>
  <si>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</si>
  <si>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</si>
  <si>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</si>
  <si>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</si>
  <si>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</si>
  <si>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</si>
  <si>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</si>
  <si>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</si>
  <si>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</si>
  <si>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</si>
  <si>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</si>
  <si>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</si>
  <si>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</si>
  <si>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</si>
  <si>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</si>
  <si>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</si>
  <si>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</si>
  <si>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</si>
  <si>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</si>
  <si>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</si>
  <si>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</si>
  <si>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</si>
  <si>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</si>
  <si>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</si>
  <si>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</si>
  <si>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</si>
  <si>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</si>
  <si>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</si>
  <si>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</si>
  <si>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</si>
  <si>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</si>
  <si>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</si>
  <si>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</si>
  <si>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</si>
  <si>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</si>
  <si>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</si>
  <si>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</si>
  <si>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</si>
  <si>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</si>
  <si>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</si>
  <si>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</si>
  <si>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</si>
  <si>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</si>
  <si>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</si>
  <si>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</si>
  <si>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</si>
  <si>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</si>
  <si>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</si>
  <si>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</si>
  <si>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</si>
  <si>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</si>
  <si>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</si>
  <si>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</si>
  <si>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</si>
  <si>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</si>
  <si>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</si>
  <si>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</si>
  <si>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</si>
  <si>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</si>
  <si>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</si>
  <si>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</si>
  <si>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</si>
  <si>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</si>
  <si>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</si>
  <si>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</si>
  <si>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</si>
  <si>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</si>
  <si>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</si>
  <si>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</si>
  <si>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</si>
  <si>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</si>
  <si>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</si>
  <si>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</si>
  <si>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</si>
  <si>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</si>
  <si>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</si>
  <si>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</si>
  <si>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</si>
  <si>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</si>
  <si>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</si>
  <si>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</si>
  <si>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</si>
  <si>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</si>
  <si>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</si>
  <si>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</si>
  <si>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</si>
  <si>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</si>
  <si>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</si>
  <si>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</si>
  <si>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</si>
  <si>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</si>
  <si>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</si>
  <si>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</si>
  <si>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</si>
  <si>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</si>
  <si>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</si>
  <si>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</si>
  <si>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</si>
  <si>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</si>
  <si>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</si>
  <si>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</si>
  <si>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</si>
  <si>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</si>
  <si>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</si>
  <si>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</si>
  <si>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</si>
  <si>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</si>
  <si>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</si>
  <si>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</si>
  <si>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</si>
  <si>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</si>
  <si>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</si>
  <si>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</si>
  <si>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</si>
  <si>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</si>
  <si>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</si>
  <si>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</si>
  <si>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</si>
  <si>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</si>
  <si>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</si>
  <si>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</si>
  <si>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</si>
  <si>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</si>
  <si>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</si>
  <si>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</si>
  <si>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</si>
  <si>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</si>
  <si>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</si>
  <si>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</si>
  <si>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</si>
  <si>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</si>
  <si>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</si>
  <si>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</si>
  <si>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</si>
  <si>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</si>
  <si>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</si>
  <si>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</si>
  <si>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</si>
  <si>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</si>
  <si>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</si>
  <si>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</si>
  <si>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</si>
  <si>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</si>
  <si>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</si>
  <si>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</si>
  <si>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</si>
  <si>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</si>
  <si>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</si>
  <si>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</si>
  <si>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</si>
  <si>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</si>
  <si>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</si>
  <si>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</si>
  <si>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</si>
  <si>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</si>
  <si>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</si>
  <si>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</si>
  <si>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</si>
  <si>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</si>
  <si>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</si>
  <si>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</si>
  <si>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</si>
  <si>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</si>
  <si>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</si>
  <si>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</si>
  <si>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</si>
  <si>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</si>
  <si>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</si>
  <si>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</si>
  <si>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</si>
  <si>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</si>
  <si>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</si>
  <si>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</si>
  <si>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</si>
  <si>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</si>
  <si>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</si>
  <si>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</si>
  <si>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</si>
  <si>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</si>
  <si>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</si>
  <si>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</si>
  <si>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</si>
  <si>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</si>
  <si>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</si>
  <si>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</si>
  <si>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</si>
  <si>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</si>
  <si>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</si>
  <si>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</si>
  <si>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</si>
  <si>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</si>
  <si>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</si>
  <si>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</si>
  <si>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</si>
  <si>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</si>
  <si>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</si>
  <si>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</si>
  <si>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</si>
  <si>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</si>
  <si>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</si>
  <si>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</si>
  <si>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</si>
  <si>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</si>
  <si>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</si>
  <si>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</si>
  <si>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</si>
  <si>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</si>
  <si>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</si>
  <si>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</si>
  <si>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</si>
  <si>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</si>
  <si>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</si>
  <si>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</si>
  <si>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</si>
  <si>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</si>
  <si>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</si>
  <si>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</si>
  <si>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</si>
  <si>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</si>
  <si>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</si>
  <si>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</si>
  <si>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</si>
  <si>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</si>
  <si>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</si>
  <si>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</si>
  <si>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</si>
  <si>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</si>
  <si>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</si>
  <si>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</si>
  <si>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</si>
  <si>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</si>
  <si>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</si>
  <si>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</si>
  <si>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</si>
  <si>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</si>
  <si>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</si>
  <si>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</si>
  <si>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</si>
  <si>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</si>
  <si>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</si>
  <si>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</si>
  <si>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</si>
  <si>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</si>
  <si>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</si>
  <si>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</si>
  <si>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</si>
  <si>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</si>
  <si>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</si>
  <si>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</si>
  <si>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</si>
  <si>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</si>
  <si>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</si>
  <si>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</si>
  <si>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</si>
  <si>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</si>
  <si>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</si>
  <si>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</si>
  <si>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</si>
  <si>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</si>
  <si>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</si>
  <si>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</si>
  <si>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</si>
  <si>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</si>
  <si>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</si>
  <si>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</si>
  <si>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</si>
  <si>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</si>
  <si>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</si>
  <si>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</si>
  <si>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</si>
  <si>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</si>
  <si>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</si>
  <si>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</si>
  <si>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</si>
  <si>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</si>
  <si>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</si>
  <si>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</si>
  <si>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</si>
  <si>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</si>
  <si>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</si>
  <si>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</si>
  <si>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</si>
  <si>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</si>
  <si>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</si>
  <si>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</si>
  <si>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</si>
  <si>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</si>
  <si>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</si>
  <si>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</si>
  <si>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</si>
  <si>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</si>
  <si>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</si>
  <si>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</si>
  <si>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</si>
  <si>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</si>
  <si>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</si>
  <si>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</si>
  <si>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</si>
  <si>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</si>
  <si>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</si>
  <si>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</si>
  <si>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</si>
  <si>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</si>
  <si>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</si>
  <si>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</si>
  <si>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</si>
  <si>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</si>
  <si>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</si>
  <si>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</si>
  <si>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</si>
  <si>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</si>
  <si>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</si>
  <si>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</si>
  <si>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</si>
  <si>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</si>
  <si>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</si>
  <si>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</si>
  <si>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</si>
  <si>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</si>
  <si>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</si>
  <si>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</si>
  <si>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</si>
  <si>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</si>
  <si>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</si>
  <si>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</si>
  <si>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</si>
  <si>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</si>
  <si>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</si>
  <si>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</si>
  <si>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</si>
  <si>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</si>
  <si>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</si>
  <si>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</si>
  <si>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</si>
  <si>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</si>
  <si>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</si>
  <si>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</si>
  <si>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</si>
  <si>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</si>
  <si>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</si>
  <si>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</si>
  <si>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</si>
  <si>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</si>
  <si>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</si>
  <si>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</si>
  <si>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</si>
  <si>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</si>
  <si>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</si>
  <si>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</si>
  <si>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</si>
  <si>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</si>
  <si>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</si>
  <si>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</si>
  <si>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</si>
  <si>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</si>
  <si>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</si>
  <si>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</si>
  <si>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</si>
  <si>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</si>
  <si>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</si>
  <si>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</si>
  <si>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</si>
  <si>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</si>
  <si>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</si>
  <si>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</si>
  <si>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</si>
  <si>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</si>
  <si>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</si>
  <si>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</si>
  <si>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</si>
  <si>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</si>
  <si>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</si>
  <si>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</si>
  <si>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</si>
  <si>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</si>
  <si>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</si>
  <si>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</si>
  <si>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</si>
  <si>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</si>
  <si>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</si>
  <si>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</si>
  <si>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</si>
  <si>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</si>
  <si>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</si>
  <si>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</si>
  <si>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</si>
  <si>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</si>
  <si>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</si>
  <si>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</si>
  <si>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</si>
  <si>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</si>
  <si>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</si>
  <si>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</si>
  <si>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</si>
  <si>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</si>
  <si>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</si>
  <si>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</si>
  <si>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</si>
  <si>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</si>
  <si>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</si>
  <si>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</si>
  <si>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</si>
  <si>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</si>
  <si>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</si>
  <si>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</si>
  <si>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</si>
  <si>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</si>
  <si>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</si>
  <si>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</si>
  <si>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</si>
  <si>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</si>
  <si>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</si>
  <si>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</si>
  <si>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</si>
  <si>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</si>
  <si>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</si>
  <si>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</si>
  <si>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</si>
  <si>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</si>
  <si>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</si>
  <si>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</si>
  <si>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</si>
  <si>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</si>
  <si>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</si>
  <si>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</si>
  <si>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</si>
  <si>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</si>
  <si>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</si>
  <si>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</si>
  <si>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</si>
  <si>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</si>
  <si>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</si>
  <si>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</si>
  <si>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</si>
  <si>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</si>
  <si>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</si>
  <si>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</si>
  <si>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</si>
  <si>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</si>
  <si>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</si>
  <si>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</si>
  <si>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</si>
  <si>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</si>
  <si>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</si>
  <si>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</si>
  <si>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</si>
  <si>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</si>
  <si>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</si>
  <si>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</si>
  <si>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</si>
  <si>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</si>
  <si>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</si>
  <si>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</si>
  <si>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</si>
  <si>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</si>
  <si>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</si>
  <si>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</si>
  <si>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</si>
  <si>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</si>
  <si>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</si>
  <si>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</si>
  <si>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</si>
  <si>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</si>
  <si>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</si>
  <si>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</si>
  <si>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</si>
  <si>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</si>
  <si>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</si>
  <si>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</si>
  <si>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</si>
  <si>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</si>
  <si>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</si>
  <si>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</si>
  <si>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</si>
  <si>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</si>
  <si>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</si>
  <si>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</si>
  <si>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</si>
  <si>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</si>
  <si>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</si>
  <si>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</si>
  <si>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</si>
  <si>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</si>
  <si>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</si>
  <si>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</si>
  <si>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</si>
  <si>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</si>
  <si>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</si>
  <si>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</si>
  <si>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</si>
  <si>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</si>
  <si>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</si>
  <si>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</si>
  <si>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</si>
  <si>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</si>
  <si>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</si>
  <si>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</si>
  <si>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</si>
  <si>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</si>
  <si>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</si>
  <si>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</si>
  <si>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</si>
  <si>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</si>
  <si>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</si>
  <si>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</si>
  <si>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</si>
  <si>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</si>
  <si>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</si>
  <si>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</si>
  <si>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</si>
  <si>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</si>
  <si>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</si>
  <si>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</si>
  <si>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</si>
  <si>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</si>
  <si>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</si>
  <si>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</si>
  <si>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</si>
  <si>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</si>
  <si>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</si>
  <si>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</si>
  <si>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</si>
  <si>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</si>
  <si>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</si>
  <si>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</si>
  <si>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</si>
  <si>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</si>
  <si>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</si>
  <si>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</si>
  <si>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</si>
  <si>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</si>
  <si>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</si>
  <si>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</si>
  <si>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</si>
  <si>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</si>
  <si>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</si>
  <si>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</si>
  <si>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</si>
  <si>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</si>
  <si>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</si>
  <si>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</si>
  <si>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</si>
  <si>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</si>
  <si>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</si>
  <si>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</si>
  <si>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</si>
  <si>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</si>
  <si>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</si>
  <si>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</si>
  <si>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</si>
  <si>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</si>
  <si>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</si>
  <si>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</si>
  <si>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</si>
  <si>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</si>
  <si>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</si>
  <si>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</si>
  <si>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</si>
  <si>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</si>
  <si>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</si>
  <si>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</si>
  <si>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</si>
  <si>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</si>
  <si>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</si>
  <si>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</si>
  <si>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</si>
  <si>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</si>
  <si>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</si>
  <si>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</si>
  <si>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</si>
  <si>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</si>
  <si>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</si>
  <si>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</si>
  <si>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</si>
  <si>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</si>
  <si>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</si>
  <si>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</si>
  <si>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</si>
  <si>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</si>
  <si>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</si>
  <si>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</si>
  <si>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</si>
  <si>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</si>
  <si>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</si>
  <si>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</si>
  <si>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</si>
  <si>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</si>
  <si>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</si>
  <si>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</si>
  <si>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</si>
  <si>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</si>
  <si>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</si>
  <si>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</si>
  <si>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</si>
  <si>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</si>
  <si>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</si>
  <si>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</si>
  <si>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</si>
  <si>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</si>
  <si>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</si>
  <si>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</si>
  <si>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</si>
  <si>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</si>
  <si>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</si>
  <si>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</si>
  <si>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</si>
  <si>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</si>
  <si>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</si>
  <si>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</si>
  <si>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</si>
  <si>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</si>
  <si>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</si>
  <si>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</si>
  <si>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</si>
  <si>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</si>
  <si>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</si>
  <si>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</si>
  <si>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</si>
  <si>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</si>
  <si>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</si>
  <si>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</si>
  <si>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</si>
  <si>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</si>
  <si>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</si>
  <si>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</si>
  <si>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</si>
  <si>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</si>
  <si>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</si>
  <si>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</si>
  <si>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</si>
  <si>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</si>
  <si>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</si>
  <si>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</si>
  <si>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</si>
  <si>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</si>
  <si>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</si>
  <si>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</si>
  <si>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</si>
  <si>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</si>
  <si>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</si>
  <si>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</si>
  <si>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</si>
  <si>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</si>
  <si>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</si>
  <si>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</si>
  <si>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</si>
  <si>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</si>
  <si>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</si>
  <si>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</si>
  <si>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</si>
  <si>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</si>
  <si>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</si>
  <si>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</si>
  <si>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</si>
  <si>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</si>
  <si>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</si>
  <si>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</si>
  <si>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</si>
  <si>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</si>
  <si>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</si>
  <si>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</si>
  <si>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</si>
  <si>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</si>
  <si>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</si>
  <si>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</si>
  <si>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</si>
  <si>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</si>
  <si>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</si>
  <si>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</si>
  <si>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</si>
  <si>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</si>
  <si>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</si>
  <si>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</si>
  <si>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</si>
  <si>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</si>
  <si>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</si>
  <si>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</si>
  <si>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</si>
  <si>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</si>
  <si>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</si>
  <si>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</si>
  <si>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</si>
  <si>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</si>
  <si>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</si>
  <si>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</si>
  <si>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</si>
  <si>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</si>
  <si>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</si>
  <si>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</si>
  <si>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</si>
  <si>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</si>
  <si>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</si>
  <si>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</si>
  <si>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</si>
  <si>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</si>
  <si>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</si>
  <si>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</si>
  <si>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</si>
  <si>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</si>
  <si>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</si>
  <si>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</si>
  <si>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</si>
  <si>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</si>
  <si>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</si>
  <si>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</si>
  <si>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</si>
  <si>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</si>
  <si>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</si>
  <si>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</si>
  <si>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</si>
  <si>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</si>
  <si>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</si>
  <si>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</si>
  <si>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</si>
  <si>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</si>
  <si>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</si>
  <si>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</si>
  <si>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</si>
  <si>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</si>
  <si>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</si>
  <si>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</si>
  <si>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</si>
  <si>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</si>
  <si>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</si>
  <si>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</si>
  <si>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</si>
  <si>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</si>
  <si>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</si>
  <si>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</si>
  <si>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</si>
  <si>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</si>
  <si>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</si>
  <si>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</si>
  <si>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</si>
  <si>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</si>
  <si>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</si>
  <si>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</si>
  <si>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</si>
  <si>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</si>
  <si>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</si>
  <si>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</si>
  <si>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</si>
  <si>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</si>
  <si>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</si>
  <si>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</si>
  <si>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</si>
  <si>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</si>
  <si>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</si>
  <si>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</si>
  <si>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</si>
  <si>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</si>
  <si>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</si>
  <si>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</si>
  <si>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</si>
  <si>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</si>
  <si>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</si>
  <si>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</si>
  <si>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</si>
  <si>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</si>
  <si>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</si>
  <si>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</si>
  <si>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</si>
  <si>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</si>
  <si>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</si>
  <si>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</si>
  <si>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</si>
  <si>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</si>
  <si>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</si>
  <si>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</si>
  <si>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</si>
  <si>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</si>
  <si>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</si>
  <si>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</si>
  <si>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</si>
  <si>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</si>
  <si>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</si>
  <si>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</si>
  <si>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</si>
  <si>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</si>
  <si>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</si>
  <si>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</si>
  <si>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</si>
  <si>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</si>
  <si>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</si>
  <si>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</si>
  <si>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</si>
  <si>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</si>
  <si>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</si>
  <si>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</si>
  <si>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</si>
  <si>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</si>
  <si>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</si>
  <si>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</si>
  <si>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</si>
  <si>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</si>
  <si>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</si>
  <si>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</si>
  <si>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</si>
  <si>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</si>
  <si>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</si>
  <si>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</si>
  <si>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</si>
  <si>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</si>
  <si>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</si>
  <si>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</si>
  <si>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</si>
  <si>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</si>
  <si>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</si>
  <si>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</si>
  <si>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</si>
  <si>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</si>
  <si>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</si>
  <si>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</si>
  <si>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</si>
  <si>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</si>
  <si>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</si>
  <si>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</si>
  <si>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</si>
  <si>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</si>
  <si>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</si>
  <si>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</si>
  <si>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</si>
  <si>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</si>
  <si>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</si>
  <si>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</si>
  <si>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</si>
  <si>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</si>
  <si>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</si>
  <si>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</si>
  <si>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</si>
  <si>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</si>
  <si>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</si>
  <si>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</si>
  <si>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</si>
  <si>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</si>
  <si>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</si>
  <si>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</si>
  <si>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</si>
  <si>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</si>
  <si>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</si>
  <si>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</si>
  <si>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</si>
  <si>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</si>
  <si>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</si>
  <si>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</si>
  <si>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</si>
  <si>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</si>
  <si>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</si>
  <si>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</si>
  <si>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</si>
  <si>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</si>
  <si>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</si>
  <si>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</si>
  <si>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</si>
  <si>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</si>
  <si>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</si>
  <si>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</si>
  <si>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</si>
  <si>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</si>
  <si>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</si>
  <si>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</si>
  <si>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</si>
  <si>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</si>
  <si>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</si>
  <si>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</si>
  <si>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</si>
  <si>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</si>
  <si>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</si>
  <si>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</si>
  <si>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</si>
  <si>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</si>
  <si>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</si>
  <si>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</si>
  <si>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</si>
  <si>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</si>
  <si>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</si>
  <si>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</si>
  <si>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</si>
  <si>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</si>
  <si>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</si>
  <si>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</si>
  <si>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</si>
  <si>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</si>
  <si>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</si>
  <si>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</si>
  <si>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</si>
  <si>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</si>
  <si>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</si>
  <si>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</si>
  <si>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</si>
  <si>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</si>
  <si>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</si>
  <si>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</si>
  <si>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</si>
  <si>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</si>
  <si>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</si>
  <si>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</si>
  <si>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</si>
  <si>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</si>
  <si>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</si>
  <si>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</si>
  <si>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</si>
  <si>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</si>
  <si>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</si>
  <si>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</si>
  <si>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</si>
  <si>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</si>
  <si>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</si>
  <si>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</si>
  <si>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</si>
  <si>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</si>
  <si>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</si>
  <si>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</si>
  <si>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</si>
  <si>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</si>
  <si>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</si>
  <si>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</si>
  <si>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</si>
  <si>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</si>
  <si>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</si>
  <si>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</si>
  <si>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</si>
  <si>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</si>
  <si>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</si>
  <si>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</si>
  <si>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</si>
  <si>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</si>
  <si>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</si>
  <si>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</si>
  <si>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</si>
  <si>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</si>
  <si>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</si>
  <si>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</si>
  <si>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</si>
  <si>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</si>
  <si>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</si>
  <si>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</si>
  <si>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</si>
  <si>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</si>
  <si>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</si>
  <si>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</si>
  <si>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</si>
  <si>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</si>
  <si>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</si>
  <si>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</si>
  <si>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</si>
  <si>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</si>
  <si>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</si>
  <si>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</si>
  <si>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</si>
  <si>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</si>
  <si>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</si>
  <si>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</si>
  <si>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</si>
  <si>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</si>
  <si>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</si>
  <si>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</si>
  <si>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</si>
  <si>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</si>
  <si>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</si>
  <si>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</si>
  <si>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</si>
  <si>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</si>
  <si>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</si>
  <si>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</si>
  <si>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</si>
  <si>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</si>
  <si>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</si>
  <si>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</si>
  <si>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</si>
  <si>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</si>
  <si>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</si>
  <si>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</si>
  <si>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</si>
  <si>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</si>
  <si>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</si>
  <si>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</si>
  <si>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</si>
  <si>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</si>
  <si>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</si>
  <si>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</si>
  <si>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</si>
  <si>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</si>
  <si>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</si>
  <si>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</si>
  <si>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</si>
  <si>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</si>
  <si>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</si>
  <si>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</si>
  <si>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</si>
  <si>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</si>
  <si>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</si>
  <si>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</si>
  <si>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</si>
  <si>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</si>
  <si>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</si>
  <si>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</si>
  <si>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</si>
  <si>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</si>
  <si>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</si>
  <si>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</si>
  <si>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</si>
  <si>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</si>
  <si>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</si>
  <si>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</si>
  <si>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</si>
  <si>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</si>
  <si>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</si>
  <si>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</si>
  <si>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</si>
  <si>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</si>
  <si>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</si>
  <si>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</si>
  <si>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</si>
  <si>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</si>
  <si>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</si>
  <si>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</si>
  <si>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</si>
  <si>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</si>
  <si>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</si>
  <si>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</si>
  <si>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</si>
  <si>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</si>
  <si>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</si>
  <si>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</si>
  <si>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</si>
  <si>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</si>
  <si>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</si>
  <si>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</si>
  <si>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</si>
  <si>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</si>
  <si>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</si>
  <si>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</si>
  <si>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</si>
  <si>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</si>
  <si>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</si>
  <si>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</si>
  <si>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</si>
  <si>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</si>
  <si>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</si>
  <si>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</si>
  <si>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</si>
  <si>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</si>
  <si>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</si>
  <si>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</si>
  <si>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</si>
  <si>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</si>
  <si>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</si>
  <si>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</si>
  <si>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</si>
  <si>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</si>
  <si>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</si>
  <si>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</si>
  <si>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</si>
  <si>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</si>
  <si>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</si>
  <si>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</si>
  <si>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</si>
  <si>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</si>
  <si>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</si>
  <si>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</si>
  <si>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</si>
  <si>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</si>
  <si>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</si>
  <si>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</si>
  <si>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</si>
  <si>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</si>
  <si>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</si>
  <si>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</si>
  <si>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</si>
  <si>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</si>
  <si>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</si>
  <si>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</si>
  <si>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</si>
  <si>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</si>
  <si>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</si>
  <si>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</si>
  <si>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</si>
  <si>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</si>
  <si>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</si>
  <si>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</si>
  <si>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</si>
  <si>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</si>
  <si>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</si>
  <si>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</si>
  <si>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</si>
  <si>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</si>
  <si>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</si>
  <si>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</si>
  <si>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</si>
  <si>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</si>
  <si>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</si>
  <si>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</si>
  <si>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</si>
  <si>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</si>
  <si>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</si>
  <si>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</si>
  <si>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</si>
  <si>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</si>
  <si>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</si>
  <si>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</si>
  <si>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</si>
  <si>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</si>
  <si>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</si>
  <si>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</si>
  <si>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</si>
  <si>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</si>
  <si>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</si>
  <si>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</si>
  <si>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</si>
  <si>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</si>
  <si>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</si>
  <si>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</si>
  <si>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</si>
  <si>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</si>
  <si>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</si>
  <si>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</si>
  <si>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</si>
  <si>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</si>
  <si>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</si>
  <si>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</si>
  <si>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</si>
  <si>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</si>
  <si>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</si>
  <si>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</si>
  <si>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</si>
  <si>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</si>
  <si>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</si>
  <si>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</si>
  <si>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</si>
  <si>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</si>
  <si>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</si>
  <si>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</si>
  <si>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</si>
  <si>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</si>
  <si>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</si>
  <si>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</si>
  <si>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</si>
  <si>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</si>
  <si>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</si>
  <si>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</si>
  <si>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</si>
  <si>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</si>
  <si>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</si>
  <si>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</si>
  <si>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</si>
  <si>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</si>
  <si>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</si>
  <si>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</si>
  <si>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</si>
  <si>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</si>
  <si>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</si>
  <si>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</si>
  <si>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</si>
  <si>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</si>
  <si>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</si>
  <si>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</si>
  <si>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</si>
  <si>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</si>
  <si>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</si>
  <si>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</si>
  <si>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</si>
  <si>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</si>
  <si>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</si>
  <si>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</si>
  <si>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</si>
  <si>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</si>
  <si>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</si>
  <si>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</si>
  <si>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</si>
  <si>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</si>
  <si>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</si>
  <si>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</si>
  <si>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</si>
  <si>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</si>
  <si>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</si>
  <si>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</si>
  <si>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</si>
  <si>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</si>
  <si>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</si>
  <si>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</si>
  <si>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</si>
  <si>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</si>
  <si>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</si>
  <si>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</si>
  <si>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</si>
  <si>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</si>
  <si>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</si>
  <si>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</si>
  <si>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</si>
  <si>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</si>
  <si>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</si>
  <si>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</si>
  <si>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</si>
  <si>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</si>
  <si>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</si>
  <si>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</si>
  <si>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</si>
  <si>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</si>
  <si>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</si>
  <si>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</si>
  <si>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</si>
  <si>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</si>
  <si>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</si>
  <si>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</si>
  <si>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</si>
  <si>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</si>
  <si>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</si>
  <si>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</si>
  <si>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</si>
  <si>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</si>
  <si>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</si>
  <si>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</si>
  <si>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</si>
  <si>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</si>
  <si>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</si>
  <si>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</si>
  <si>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</si>
  <si>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</si>
  <si>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</si>
  <si>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</si>
  <si>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</si>
  <si>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</si>
  <si>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</si>
  <si>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</si>
  <si>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</si>
  <si>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</si>
  <si>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</si>
  <si>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</si>
  <si>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</si>
  <si>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</si>
  <si>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</si>
  <si>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</si>
  <si>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</si>
  <si>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</si>
  <si>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</si>
  <si>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</si>
  <si>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</si>
  <si>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</si>
  <si>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</si>
  <si>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</si>
  <si>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</si>
  <si>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</si>
  <si>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</si>
  <si>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</si>
  <si>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</si>
  <si>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</si>
  <si>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</si>
  <si>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</si>
  <si>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</si>
  <si>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</si>
  <si>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</si>
  <si>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</si>
  <si>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</si>
  <si>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</si>
  <si>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</si>
  <si>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</si>
  <si>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</si>
  <si>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</si>
  <si>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</si>
  <si>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</si>
  <si>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</si>
  <si>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</si>
  <si>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</si>
  <si>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</si>
  <si>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</si>
  <si>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</si>
  <si>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</si>
  <si>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</si>
  <si>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</si>
  <si>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</si>
  <si>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</si>
  <si>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</si>
  <si>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</si>
  <si>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</si>
  <si>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</si>
  <si>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</si>
  <si>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</si>
  <si>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</si>
  <si>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</si>
  <si>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</si>
  <si>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</si>
  <si>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</si>
  <si>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</si>
  <si>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</si>
  <si>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</si>
  <si>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</si>
  <si>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</si>
  <si>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</si>
  <si>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</si>
  <si>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</si>
  <si>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</si>
  <si>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</si>
  <si>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</si>
  <si>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</si>
  <si>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</si>
  <si>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</si>
  <si>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</si>
  <si>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</si>
  <si>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</si>
  <si>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</si>
  <si>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</si>
  <si>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</si>
  <si>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</si>
  <si>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</si>
  <si>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</si>
  <si>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</si>
  <si>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</si>
  <si>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</si>
  <si>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</si>
  <si>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</si>
  <si>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</si>
  <si>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</si>
  <si>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</si>
  <si>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</si>
  <si>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</si>
  <si>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</si>
  <si>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</si>
  <si>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</si>
  <si>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</si>
  <si>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</si>
  <si>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</si>
  <si>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</si>
  <si>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</si>
  <si>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</si>
  <si>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</si>
  <si>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</si>
  <si>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</si>
  <si>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</si>
  <si>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</si>
  <si>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</si>
  <si>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</si>
  <si>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</si>
  <si>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</si>
  <si>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</si>
  <si>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</si>
  <si>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</si>
  <si>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</si>
  <si>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</si>
  <si>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</si>
  <si>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</si>
  <si>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</si>
  <si>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</si>
  <si>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</si>
  <si>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</si>
  <si>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</si>
  <si>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</si>
  <si>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</si>
  <si>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</si>
  <si>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</si>
  <si>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</si>
  <si>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</si>
  <si>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</si>
  <si>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</si>
  <si>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</si>
  <si>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</si>
  <si>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</si>
  <si>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</si>
  <si>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</si>
  <si>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</si>
  <si>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</si>
  <si>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</si>
  <si>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</si>
  <si>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</si>
  <si>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</si>
  <si>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</si>
  <si>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</si>
  <si>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</si>
  <si>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</si>
  <si>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</si>
  <si>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</si>
  <si>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</si>
  <si>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</si>
  <si>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</si>
  <si>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</si>
  <si>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</si>
  <si>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</si>
  <si>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</si>
  <si>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</si>
  <si>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</si>
  <si>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</si>
  <si>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</si>
  <si>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</si>
  <si>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</si>
  <si>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</si>
  <si>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</si>
  <si>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</si>
  <si>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</si>
  <si>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</si>
  <si>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</si>
  <si>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</si>
  <si>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</si>
  <si>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</si>
  <si>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</si>
  <si>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</si>
  <si>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</si>
  <si>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</si>
  <si>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</si>
  <si>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</si>
  <si>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</si>
  <si>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</si>
  <si>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</si>
  <si>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</si>
  <si>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</si>
  <si>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</si>
  <si>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</si>
  <si>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</si>
  <si>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</si>
  <si>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</si>
  <si>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</si>
  <si>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</si>
  <si>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</si>
  <si>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</si>
  <si>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</si>
  <si>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</si>
  <si>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</si>
  <si>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</si>
  <si>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</si>
  <si>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</si>
  <si>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</si>
  <si>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</si>
  <si>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</si>
  <si>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</si>
  <si>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</si>
  <si>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</si>
  <si>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</si>
  <si>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</si>
  <si>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</si>
  <si>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</si>
  <si>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</si>
  <si>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</si>
  <si>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</si>
  <si>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</si>
  <si>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</si>
  <si>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</si>
  <si>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</si>
  <si>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</si>
  <si>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</si>
  <si>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</si>
  <si>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</si>
  <si>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</si>
  <si>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</si>
  <si>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</si>
  <si>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</si>
  <si>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</si>
  <si>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</si>
  <si>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</si>
  <si>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</si>
  <si>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</si>
  <si>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</si>
  <si>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</si>
  <si>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</si>
  <si>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</si>
  <si>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</si>
  <si>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</si>
  <si>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</si>
  <si>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</si>
  <si>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</si>
  <si>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</si>
  <si>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</si>
  <si>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</si>
  <si>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</si>
  <si>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</si>
  <si>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</si>
  <si>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</si>
  <si>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</si>
  <si>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</si>
  <si>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</si>
  <si>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</si>
  <si>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</si>
  <si>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</si>
  <si>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</si>
  <si>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</si>
  <si>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</si>
  <si>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</si>
  <si>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</si>
  <si>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</si>
  <si>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</si>
  <si>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</si>
  <si>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</si>
  <si>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</si>
  <si>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</si>
  <si>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</si>
  <si>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</si>
  <si>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</si>
  <si>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</si>
  <si>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</si>
  <si>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</si>
  <si>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</si>
  <si>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</si>
  <si>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</si>
  <si>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</si>
  <si>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</si>
  <si>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</si>
  <si>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</si>
  <si>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</si>
  <si>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</si>
  <si>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</si>
  <si>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</si>
  <si>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</si>
  <si>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</si>
  <si>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</si>
  <si>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</si>
  <si>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</si>
  <si>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</si>
  <si>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</si>
  <si>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</si>
  <si>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</si>
  <si>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</si>
  <si>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</si>
  <si>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</si>
  <si>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</si>
  <si>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</si>
  <si>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</si>
  <si>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</si>
  <si>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</si>
  <si>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</si>
  <si>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</si>
  <si>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</si>
  <si>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</si>
  <si>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</si>
  <si>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</si>
  <si>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</si>
  <si>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</si>
  <si>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</si>
  <si>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</si>
  <si>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</si>
  <si>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</si>
  <si>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</si>
  <si>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</si>
  <si>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</si>
  <si>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</si>
  <si>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</si>
  <si>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</si>
  <si>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</si>
  <si>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</si>
  <si>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</si>
  <si>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</si>
  <si>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</si>
  <si>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</si>
  <si>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</si>
  <si>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</si>
  <si>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</si>
  <si>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</si>
  <si>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</si>
  <si>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</si>
  <si>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</si>
  <si>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</si>
  <si>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</si>
  <si>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</si>
  <si>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</si>
  <si>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</si>
  <si>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</si>
  <si>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</si>
  <si>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</si>
  <si>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</si>
  <si>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</si>
  <si>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</si>
  <si>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</si>
  <si>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</si>
  <si>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</si>
  <si>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</si>
  <si>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</si>
  <si>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</si>
  <si>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</si>
  <si>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</si>
  <si>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</si>
  <si>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</si>
  <si>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</si>
  <si>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</si>
  <si>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</si>
  <si>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</si>
  <si>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</si>
  <si>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</si>
  <si>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</si>
  <si>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</si>
  <si>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</si>
  <si>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</si>
  <si>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</si>
  <si>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</si>
  <si>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</si>
  <si>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</si>
  <si>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</si>
  <si>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</si>
  <si>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</si>
  <si>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</si>
  <si>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</si>
  <si>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</si>
  <si>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</si>
  <si>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</si>
  <si>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</si>
  <si>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</si>
  <si>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</si>
  <si>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</si>
  <si>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</si>
  <si>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</si>
  <si>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</si>
  <si>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</si>
  <si>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</si>
  <si>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</si>
  <si>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</si>
  <si>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</si>
  <si>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</si>
  <si>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</si>
  <si>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</si>
  <si>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</si>
  <si>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</si>
  <si>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</si>
  <si>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</si>
  <si>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</si>
  <si>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</si>
  <si>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</si>
  <si>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</si>
  <si>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</si>
  <si>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</si>
  <si>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</si>
  <si>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</si>
  <si>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</si>
  <si>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</si>
  <si>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</si>
  <si>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</si>
  <si>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</si>
  <si>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</si>
  <si>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</si>
  <si>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</si>
  <si>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</si>
  <si>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</si>
  <si>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</si>
  <si>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</si>
  <si>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</si>
  <si>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</si>
  <si>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</si>
  <si>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</si>
  <si>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</si>
  <si>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</si>
  <si>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</si>
  <si>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</si>
  <si>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</si>
  <si>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</si>
  <si>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</si>
  <si>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</si>
  <si>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</si>
  <si>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</si>
  <si>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</si>
  <si>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</si>
  <si>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</si>
  <si>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</si>
  <si>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</si>
  <si>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</si>
  <si>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</si>
  <si>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</si>
  <si>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</si>
  <si>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</si>
  <si>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</si>
  <si>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</si>
  <si>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</si>
  <si>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</si>
  <si>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</si>
  <si>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</si>
  <si>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</si>
  <si>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</si>
  <si>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</si>
  <si>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</si>
  <si>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</si>
  <si>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</si>
  <si>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</si>
  <si>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</si>
  <si>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</si>
  <si>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</si>
  <si>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</si>
  <si>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</si>
  <si>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</si>
  <si>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</si>
  <si>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</si>
  <si>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</si>
  <si>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</si>
  <si>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</si>
  <si>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</si>
  <si>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</si>
  <si>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</si>
  <si>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</si>
  <si>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</si>
  <si>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</si>
  <si>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</si>
  <si>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</si>
  <si>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</si>
  <si>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</si>
  <si>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</si>
  <si>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</si>
  <si>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</si>
  <si>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</si>
  <si>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</si>
  <si>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</si>
  <si>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</si>
  <si>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</si>
  <si>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</si>
  <si>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</si>
  <si>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</si>
  <si>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</si>
  <si>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</si>
  <si>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</si>
  <si>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</si>
  <si>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</si>
  <si>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</si>
  <si>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</si>
  <si>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</si>
  <si>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</si>
  <si>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</si>
  <si>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</si>
  <si>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</si>
  <si>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</si>
  <si>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</si>
  <si>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</si>
  <si>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</si>
  <si>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</si>
  <si>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</si>
  <si>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</si>
  <si>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</si>
  <si>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</si>
  <si>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</si>
  <si>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</si>
  <si>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</si>
  <si>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</si>
  <si>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</si>
  <si>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</si>
  <si>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</si>
  <si>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</si>
  <si>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</si>
  <si>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</si>
  <si>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</si>
  <si>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</si>
  <si>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</si>
  <si>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</si>
  <si>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</si>
  <si>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</si>
  <si>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</si>
  <si>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</si>
  <si>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</si>
  <si>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</si>
  <si>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</si>
  <si>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</si>
  <si>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</si>
  <si>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</si>
  <si>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</si>
  <si>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</si>
  <si>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</si>
  <si>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</si>
  <si>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</si>
  <si>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</si>
  <si>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</si>
  <si>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</si>
  <si>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</si>
  <si>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</si>
  <si>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</si>
  <si>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</si>
  <si>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</si>
  <si>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</si>
  <si>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</si>
  <si>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</si>
  <si>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</si>
  <si>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</si>
  <si>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</si>
  <si>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</si>
  <si>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</si>
  <si>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</si>
  <si>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</si>
  <si>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</si>
  <si>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</si>
  <si>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</si>
  <si>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</si>
  <si>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</si>
  <si>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</si>
  <si>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</si>
  <si>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</si>
  <si>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</si>
  <si>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</si>
  <si>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</si>
  <si>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</si>
  <si>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</si>
  <si>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</si>
  <si>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</si>
  <si>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</si>
  <si>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</si>
  <si>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</si>
  <si>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</si>
  <si>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</si>
  <si>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</si>
  <si>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</si>
  <si>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</si>
  <si>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</si>
  <si>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</si>
  <si>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</si>
  <si>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</si>
  <si>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</si>
  <si>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</si>
  <si>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</si>
  <si>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</si>
  <si>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</si>
  <si>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</si>
  <si>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</si>
  <si>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</si>
  <si>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</si>
  <si>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</si>
  <si>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</si>
  <si>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</si>
  <si>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</si>
  <si>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</si>
  <si>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</si>
  <si>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</si>
  <si>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</si>
  <si>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</si>
  <si>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</si>
  <si>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</si>
  <si>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</si>
  <si>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</si>
  <si>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</si>
  <si>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</si>
  <si>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</si>
  <si>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</si>
  <si>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</si>
  <si>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</si>
  <si>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</si>
  <si>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</si>
  <si>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</si>
  <si>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</si>
  <si>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</si>
  <si>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</si>
  <si>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</si>
  <si>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</si>
  <si>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</si>
  <si>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</si>
  <si>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</si>
  <si>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</si>
  <si>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</si>
  <si>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</si>
  <si>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</si>
  <si>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</si>
  <si>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</si>
  <si>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</si>
  <si>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</si>
  <si>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</si>
  <si>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</si>
  <si>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</si>
  <si>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</si>
  <si>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</si>
  <si>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</si>
  <si>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</si>
  <si>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</si>
  <si>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</si>
  <si>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</si>
  <si>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</si>
  <si>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</si>
  <si>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</si>
  <si>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</si>
  <si>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</si>
  <si>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</si>
  <si>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</si>
  <si>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</si>
  <si>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</si>
  <si>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</si>
  <si>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</si>
  <si>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</si>
  <si>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</si>
  <si>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</si>
  <si>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</si>
  <si>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</si>
  <si>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</si>
  <si>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</si>
  <si>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</si>
  <si>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</si>
  <si>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</si>
  <si>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</si>
  <si>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</si>
  <si>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</si>
  <si>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</si>
  <si>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</si>
  <si>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</si>
  <si>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</si>
  <si>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</si>
  <si>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</si>
  <si>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</si>
  <si>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</si>
  <si>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</si>
  <si>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</si>
  <si>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</si>
  <si>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</si>
  <si>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</si>
  <si>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</si>
  <si>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</si>
  <si>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</si>
  <si>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</si>
  <si>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</si>
  <si>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</si>
  <si>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</si>
  <si>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</si>
  <si>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</si>
  <si>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</si>
  <si>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</si>
  <si>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</si>
  <si>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</si>
  <si>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</si>
  <si>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</si>
  <si>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</si>
  <si>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</si>
  <si>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</si>
  <si>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</si>
  <si>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</si>
  <si>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</si>
  <si>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</si>
  <si>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</si>
  <si>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</si>
  <si>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</si>
  <si>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</si>
  <si>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</si>
  <si>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</si>
  <si>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</si>
  <si>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</si>
  <si>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</si>
  <si>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</si>
  <si>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</si>
  <si>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</si>
  <si>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</si>
  <si>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</si>
  <si>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</si>
  <si>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</si>
  <si>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</si>
  <si>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</si>
  <si>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</si>
  <si>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</si>
  <si>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</si>
  <si>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</si>
  <si>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</si>
  <si>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</si>
  <si>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</si>
  <si>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</si>
  <si>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</si>
  <si>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</si>
  <si>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</si>
  <si>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</si>
  <si>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</si>
  <si>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</si>
  <si>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</si>
  <si>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</si>
  <si>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</si>
  <si>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</si>
  <si>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</si>
  <si>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</si>
  <si>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</si>
  <si>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</si>
  <si>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</si>
  <si>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</si>
  <si>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</si>
  <si>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</si>
  <si>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</si>
  <si>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</si>
  <si>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</si>
  <si>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</si>
  <si>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</si>
  <si>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</si>
  <si>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</si>
  <si>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</si>
  <si>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</si>
  <si>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</si>
  <si>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</si>
  <si>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</si>
  <si>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</si>
  <si>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</si>
  <si>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</si>
  <si>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</si>
  <si>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</si>
  <si>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</si>
  <si>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</si>
  <si>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</si>
  <si>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</si>
  <si>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</si>
  <si>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</si>
  <si>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</si>
  <si>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</si>
  <si>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</si>
  <si>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</si>
  <si>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</si>
  <si>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</si>
  <si>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</si>
  <si>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</si>
  <si>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</si>
  <si>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</si>
  <si>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</si>
  <si>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</si>
  <si>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</si>
  <si>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</si>
  <si>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</si>
  <si>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</si>
  <si>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</si>
  <si>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</si>
  <si>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</si>
  <si>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</si>
  <si>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</si>
  <si>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</si>
  <si>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</si>
  <si>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</si>
  <si>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</si>
  <si>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</si>
  <si>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</si>
  <si>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</si>
  <si>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</si>
  <si>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</si>
  <si>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</si>
  <si>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</si>
  <si>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</si>
  <si>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</si>
  <si>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</si>
  <si>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</si>
  <si>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</si>
  <si>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</si>
  <si>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</si>
  <si>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</si>
  <si>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</si>
  <si>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</si>
  <si>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</si>
  <si>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</si>
  <si>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</si>
  <si>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</si>
  <si>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</si>
  <si>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</si>
  <si>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</si>
  <si>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</si>
  <si>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</si>
  <si>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</si>
  <si>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</si>
  <si>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</si>
  <si>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</si>
  <si>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</si>
  <si>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</si>
  <si>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</si>
  <si>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</si>
  <si>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</si>
  <si>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</si>
  <si>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</si>
  <si>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</si>
  <si>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</si>
  <si>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</si>
  <si>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</si>
  <si>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</si>
  <si>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</si>
  <si>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</si>
  <si>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</si>
  <si>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</si>
  <si>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</si>
  <si>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</si>
  <si>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</si>
  <si>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</si>
  <si>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</si>
  <si>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</si>
  <si>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</si>
  <si>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</si>
  <si>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</si>
  <si>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</si>
  <si>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</si>
  <si>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</si>
  <si>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</si>
  <si>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</si>
  <si>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</si>
  <si>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</si>
  <si>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</si>
  <si>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</si>
  <si>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</si>
  <si>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</si>
  <si>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</si>
  <si>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</si>
  <si>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</si>
  <si>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</si>
  <si>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</si>
  <si>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</si>
  <si>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</si>
  <si>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</si>
  <si>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</si>
  <si>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</si>
  <si>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</si>
  <si>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</si>
  <si>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</si>
  <si>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</si>
  <si>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</si>
  <si>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</si>
  <si>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</si>
  <si>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</si>
  <si>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</si>
  <si>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</si>
  <si>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</si>
  <si>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</si>
  <si>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</si>
  <si>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</si>
  <si>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</si>
  <si>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</si>
  <si>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</si>
  <si>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</si>
  <si>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</si>
  <si>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</si>
  <si>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</si>
  <si>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</si>
  <si>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</si>
  <si>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</si>
  <si>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</si>
  <si>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</si>
  <si>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</si>
  <si>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</si>
  <si>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</si>
  <si>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</si>
  <si>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</si>
  <si>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</si>
  <si>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</si>
  <si>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</si>
  <si>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</si>
  <si>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</si>
  <si>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</si>
  <si>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</si>
  <si>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</si>
  <si>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</si>
  <si>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</si>
  <si>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</si>
  <si>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</si>
  <si>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</si>
  <si>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</si>
  <si>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</si>
  <si>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</si>
  <si>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</si>
  <si>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</si>
  <si>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</si>
  <si>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</si>
  <si>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</si>
  <si>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</si>
  <si>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</si>
  <si>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</si>
  <si>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</si>
  <si>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</si>
  <si>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</si>
  <si>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</si>
  <si>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</si>
  <si>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</si>
  <si>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</si>
  <si>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</si>
  <si>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</si>
  <si>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</si>
  <si>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</si>
  <si>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</si>
  <si>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</si>
  <si>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</si>
  <si>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</si>
  <si>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</si>
  <si>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</si>
  <si>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</si>
  <si>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</si>
  <si>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</si>
  <si>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</si>
  <si>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</si>
  <si>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</si>
  <si>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</si>
  <si>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</si>
  <si>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</si>
  <si>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</si>
  <si>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</si>
  <si>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</si>
  <si>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</si>
  <si>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</si>
  <si>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</si>
  <si>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</si>
  <si>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</si>
  <si>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</si>
  <si>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</si>
  <si>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</si>
  <si>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</si>
  <si>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</si>
  <si>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</si>
  <si>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</si>
  <si>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</si>
  <si>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</si>
  <si>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</si>
  <si>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</si>
  <si>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</si>
  <si>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</si>
  <si>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</si>
  <si>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</si>
  <si>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</si>
  <si>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</si>
  <si>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</si>
  <si>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</si>
  <si>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</si>
  <si>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</si>
  <si>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</si>
  <si>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</si>
  <si>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</si>
  <si>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</si>
  <si>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</si>
  <si>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</si>
  <si>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</si>
  <si>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</si>
  <si>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</si>
  <si>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</si>
  <si>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</si>
  <si>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</si>
  <si>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</si>
  <si>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</si>
  <si>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</si>
  <si>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</si>
  <si>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</si>
  <si>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</si>
  <si>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</si>
  <si>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</si>
  <si>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</si>
  <si>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</si>
  <si>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</si>
  <si>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</si>
  <si>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</si>
  <si>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</si>
  <si>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</si>
  <si>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</si>
  <si>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</si>
  <si>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</si>
  <si>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</si>
  <si>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</si>
  <si>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</si>
  <si>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</si>
  <si>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</si>
  <si>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</si>
  <si>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</si>
  <si>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</si>
  <si>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</si>
  <si>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</si>
  <si>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</si>
  <si>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</si>
  <si>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</si>
  <si>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</si>
  <si>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</si>
  <si>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</si>
  <si>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</si>
  <si>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</si>
  <si>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</si>
  <si>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</si>
  <si>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</si>
  <si>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</si>
  <si>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</si>
  <si>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</si>
  <si>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</si>
  <si>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</si>
  <si>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</si>
  <si>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</si>
  <si>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</si>
  <si>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</si>
  <si>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</si>
  <si>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</si>
  <si>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</si>
  <si>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</si>
  <si>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</si>
  <si>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</si>
  <si>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</si>
  <si>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</si>
  <si>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</si>
  <si>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</si>
  <si>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</si>
  <si>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</si>
  <si>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</si>
  <si>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</si>
  <si>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</si>
  <si>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</si>
  <si>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</si>
  <si>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</si>
  <si>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</si>
  <si>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</si>
  <si>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</si>
  <si>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</si>
  <si>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</si>
  <si>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</si>
  <si>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</si>
  <si>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</si>
  <si>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</si>
  <si>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</si>
  <si>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</si>
  <si>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</si>
  <si>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</si>
  <si>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</si>
  <si>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</si>
  <si>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</si>
  <si>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</si>
  <si>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</si>
  <si>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</si>
  <si>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</si>
  <si>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</si>
  <si>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</si>
  <si>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</si>
  <si>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</si>
  <si>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</si>
  <si>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</si>
  <si>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</si>
  <si>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</si>
  <si>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</si>
  <si>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</si>
  <si>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</si>
  <si>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</si>
  <si>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</si>
  <si>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</si>
  <si>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</si>
  <si>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</si>
  <si>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</si>
  <si>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</si>
  <si>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</si>
  <si>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</si>
  <si>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</si>
  <si>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</si>
  <si>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</si>
  <si>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</si>
  <si>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</si>
  <si>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</si>
  <si>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</si>
  <si>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</si>
  <si>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</si>
  <si>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</si>
  <si>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</si>
  <si>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</si>
  <si>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</si>
  <si>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</si>
  <si>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</si>
  <si>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</si>
  <si>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</si>
  <si>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</si>
  <si>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</si>
  <si>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</si>
  <si>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</si>
  <si>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</si>
  <si>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</si>
  <si>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</si>
  <si>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</si>
  <si>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</si>
  <si>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</si>
  <si>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</si>
  <si>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</si>
  <si>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</si>
  <si>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</si>
  <si>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</si>
  <si>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</si>
  <si>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</si>
  <si>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</si>
  <si>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</si>
  <si>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</si>
  <si>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</si>
  <si>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</si>
  <si>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</si>
  <si>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</si>
  <si>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</si>
  <si>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</si>
  <si>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</si>
  <si>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</si>
  <si>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</si>
  <si>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</si>
  <si>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</si>
  <si>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</si>
  <si>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</si>
  <si>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</si>
  <si>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</si>
  <si>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</si>
  <si>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</si>
  <si>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</si>
  <si>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</si>
  <si>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</si>
  <si>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</si>
  <si>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</si>
  <si>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</si>
  <si>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</si>
  <si>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</si>
  <si>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</si>
  <si>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</si>
  <si>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</si>
  <si>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</si>
  <si>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</si>
  <si>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</si>
  <si>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</si>
  <si>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</si>
  <si>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</si>
  <si>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</si>
  <si>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</si>
  <si>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</si>
  <si>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</si>
  <si>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</si>
  <si>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</si>
  <si>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</si>
  <si>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</si>
  <si>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</si>
  <si>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</si>
  <si>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</si>
  <si>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</si>
  <si>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</si>
  <si>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</si>
  <si>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</si>
  <si>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</si>
  <si>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</si>
  <si>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</si>
  <si>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</si>
  <si>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</si>
  <si>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</si>
  <si>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</si>
  <si>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</si>
  <si>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</si>
  <si>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</si>
  <si>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</si>
  <si>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</si>
  <si>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</si>
  <si>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</si>
  <si>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</si>
  <si>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</si>
  <si>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</si>
  <si>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</si>
  <si>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</si>
  <si>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</si>
  <si>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</si>
  <si>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</si>
  <si>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</si>
  <si>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</si>
  <si>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</si>
  <si>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</si>
  <si>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</si>
  <si>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</si>
  <si>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</si>
  <si>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</si>
  <si>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</si>
  <si>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</si>
  <si>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</si>
  <si>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</si>
  <si>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</si>
  <si>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</si>
  <si>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</si>
  <si>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</si>
  <si>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</si>
  <si>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</si>
  <si>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</si>
  <si>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</si>
  <si>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</si>
  <si>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</si>
  <si>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</si>
  <si>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</si>
  <si>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</si>
  <si>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</si>
  <si>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</si>
  <si>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</si>
  <si>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</si>
  <si>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</si>
  <si>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</si>
  <si>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</si>
  <si>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</si>
  <si>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</si>
  <si>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</si>
  <si>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</si>
  <si>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</si>
  <si>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</si>
  <si>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</si>
  <si>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</si>
  <si>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</si>
  <si>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</si>
  <si>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</si>
  <si>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</si>
  <si>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</si>
  <si>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</si>
  <si>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</si>
  <si>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</si>
  <si>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</si>
  <si>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</si>
  <si>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</si>
  <si>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</si>
  <si>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</si>
  <si>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</si>
  <si>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</si>
  <si>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</si>
  <si>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</si>
  <si>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</si>
  <si>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</si>
  <si>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</si>
  <si>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</si>
  <si>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</si>
  <si>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</si>
  <si>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</si>
  <si>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</si>
  <si>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</si>
  <si>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</si>
  <si>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</si>
  <si>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</si>
  <si>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</si>
  <si>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</si>
  <si>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</si>
  <si>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</si>
  <si>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</si>
  <si>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</si>
  <si>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</si>
  <si>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</si>
  <si>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</si>
  <si>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</si>
  <si>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</si>
  <si>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</si>
  <si>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</si>
  <si>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</si>
  <si>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</si>
  <si>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</si>
  <si>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</si>
  <si>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</si>
  <si>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</si>
  <si>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</si>
  <si>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</si>
  <si>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</si>
  <si>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</si>
  <si>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</si>
  <si>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</si>
  <si>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</si>
  <si>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</si>
  <si>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</si>
  <si>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</si>
  <si>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</si>
  <si>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</si>
  <si>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</si>
  <si>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</si>
  <si>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</si>
  <si>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</si>
  <si>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</si>
  <si>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</si>
  <si>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</si>
  <si>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</si>
  <si>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</si>
  <si>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</si>
  <si>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</si>
  <si>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</si>
  <si>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</si>
  <si>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</si>
  <si>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</si>
  <si>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</si>
  <si>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</si>
  <si>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</si>
  <si>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</si>
  <si>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</si>
  <si>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</si>
  <si>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</si>
  <si>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</si>
  <si>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</si>
  <si>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</si>
  <si>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</si>
  <si>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</si>
  <si>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</si>
  <si>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</si>
  <si>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</si>
  <si>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</si>
  <si>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</si>
  <si>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</si>
  <si>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</si>
  <si>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</si>
  <si>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</si>
  <si>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</si>
  <si>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</si>
  <si>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</si>
  <si>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</si>
  <si>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</si>
  <si>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</si>
  <si>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</si>
  <si>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</si>
  <si>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</si>
  <si>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</si>
  <si>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</si>
  <si>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</si>
  <si>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</si>
  <si>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</si>
  <si>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</si>
  <si>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</si>
  <si>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</si>
  <si>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</si>
  <si>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</si>
  <si>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</si>
  <si>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</si>
  <si>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</si>
  <si>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</si>
  <si>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</si>
  <si>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</si>
  <si>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</si>
  <si>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</si>
  <si>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</si>
  <si>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</si>
  <si>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</si>
  <si>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</si>
  <si>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</si>
  <si>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</si>
  <si>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</si>
  <si>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</si>
  <si>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</si>
  <si>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</si>
  <si>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</si>
  <si>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</si>
  <si>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</si>
  <si>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</si>
  <si>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</si>
  <si>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</si>
  <si>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</si>
  <si>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</si>
  <si>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</si>
  <si>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</si>
  <si>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</si>
  <si>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</si>
  <si>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</si>
  <si>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</si>
  <si>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</si>
  <si>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</si>
  <si>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</si>
  <si>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</si>
  <si>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</si>
  <si>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</si>
  <si>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</si>
  <si>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</si>
  <si>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</si>
  <si>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</si>
  <si>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</si>
  <si>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</si>
  <si>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</si>
  <si>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</si>
  <si>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</si>
  <si>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</si>
  <si>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</si>
  <si>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</si>
  <si>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</si>
  <si>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</si>
  <si>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</si>
  <si>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</si>
  <si>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</si>
  <si>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</si>
  <si>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</si>
  <si>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</si>
  <si>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</si>
  <si>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</si>
  <si>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</si>
  <si>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</si>
  <si>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</si>
  <si>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</si>
  <si>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</si>
  <si>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</si>
  <si>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</si>
  <si>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</si>
  <si>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</si>
  <si>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</si>
  <si>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</si>
  <si>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</si>
  <si>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</si>
  <si>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</si>
  <si>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</si>
  <si>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</si>
  <si>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</si>
  <si>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</si>
  <si>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</si>
  <si>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</si>
  <si>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</si>
  <si>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</si>
  <si>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</si>
  <si>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</si>
  <si>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</si>
  <si>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</si>
  <si>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</si>
  <si>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</si>
  <si>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</si>
  <si>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</si>
  <si>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</si>
  <si>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</si>
  <si>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</si>
  <si>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</si>
  <si>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</si>
  <si>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</si>
  <si>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</si>
  <si>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</si>
  <si>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</si>
  <si>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</si>
  <si>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</si>
  <si>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</si>
  <si>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</si>
  <si>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</si>
  <si>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</si>
  <si>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</si>
  <si>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</si>
  <si>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</si>
  <si>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</si>
  <si>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</si>
  <si>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</si>
  <si>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</si>
  <si>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</si>
  <si>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</si>
  <si>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</si>
  <si>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</si>
  <si>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</si>
  <si>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</si>
  <si>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</si>
  <si>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</si>
  <si>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</si>
  <si>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</si>
  <si>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</si>
  <si>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</si>
  <si>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</si>
  <si>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</si>
  <si>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</si>
  <si>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</si>
  <si>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</si>
  <si>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</si>
  <si>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</si>
  <si>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</si>
  <si>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</si>
  <si>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</si>
  <si>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</si>
  <si>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</si>
  <si>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</si>
  <si>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</si>
  <si>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</si>
  <si>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</si>
  <si>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</si>
  <si>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</si>
  <si>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</si>
  <si>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</si>
  <si>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</si>
  <si>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</si>
  <si>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</si>
  <si>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</si>
  <si>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</si>
  <si>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</si>
  <si>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</si>
  <si>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</si>
  <si>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</si>
  <si>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</si>
  <si>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</si>
  <si>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</si>
  <si>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</si>
  <si>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</si>
  <si>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</si>
  <si>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</si>
  <si>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</si>
  <si>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</si>
  <si>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</si>
  <si>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</si>
  <si>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</si>
  <si>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</si>
  <si>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</si>
  <si>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</si>
  <si>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</si>
  <si>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</si>
  <si>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</si>
  <si>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</si>
  <si>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</si>
  <si>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</si>
  <si>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</si>
  <si>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</si>
  <si>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</si>
  <si>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</si>
  <si>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</si>
  <si>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</si>
  <si>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</si>
  <si>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</si>
  <si>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</si>
  <si>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</si>
  <si>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</si>
  <si>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</si>
  <si>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</si>
  <si>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</si>
  <si>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</si>
  <si>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</si>
  <si>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</si>
  <si>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</si>
  <si>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</si>
  <si>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</si>
  <si>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</si>
  <si>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</si>
  <si>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</si>
  <si>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</si>
  <si>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</si>
  <si>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</si>
  <si>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</si>
  <si>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</si>
  <si>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</si>
  <si>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</si>
  <si>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</si>
  <si>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</si>
  <si>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</si>
  <si>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</si>
  <si>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</si>
  <si>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</si>
  <si>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</si>
  <si>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</si>
  <si>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</si>
  <si>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</si>
  <si>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</si>
  <si>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</si>
  <si>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</si>
  <si>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</si>
  <si>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</si>
  <si>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</si>
  <si>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</si>
  <si>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</si>
  <si>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</si>
  <si>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</si>
  <si>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</si>
  <si>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</si>
  <si>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</si>
  <si>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</si>
  <si>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</si>
  <si>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</si>
  <si>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</si>
  <si>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</si>
  <si>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</si>
  <si>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</si>
  <si>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</si>
  <si>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</si>
  <si>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</si>
  <si>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</si>
  <si>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</si>
  <si>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</si>
  <si>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</si>
  <si>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</si>
  <si>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</si>
  <si>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</si>
  <si>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</si>
  <si>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</si>
  <si>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</si>
  <si>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</si>
  <si>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</si>
  <si>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</si>
  <si>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</si>
  <si>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</si>
  <si>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</si>
  <si>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</si>
  <si>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</si>
  <si>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</si>
  <si>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</si>
  <si>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</si>
  <si>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</si>
  <si>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</si>
  <si>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</si>
  <si>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</si>
  <si>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</si>
  <si>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</si>
  <si>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</si>
  <si>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</si>
  <si>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</si>
  <si>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</si>
  <si>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</si>
  <si>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</si>
  <si>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</si>
  <si>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</si>
  <si>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</si>
  <si>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</si>
  <si>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</si>
  <si>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</si>
  <si>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</si>
  <si>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</si>
  <si>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</si>
  <si>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</si>
  <si>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</si>
  <si>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</si>
  <si>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</si>
  <si>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</si>
  <si>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</si>
  <si>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</si>
  <si>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</si>
  <si>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</si>
  <si>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</si>
  <si>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</si>
  <si>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</si>
  <si>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</si>
  <si>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</si>
  <si>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</si>
  <si>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</si>
  <si>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</si>
  <si>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</si>
  <si>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</si>
  <si>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</si>
  <si>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</si>
  <si>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</si>
  <si>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</si>
  <si>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</si>
  <si>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</si>
  <si>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</si>
  <si>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</si>
  <si>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</si>
  <si>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</si>
  <si>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</si>
  <si>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</si>
  <si>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</si>
  <si>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</si>
  <si>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</si>
  <si>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</si>
  <si>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</si>
  <si>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</si>
  <si>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</si>
  <si>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</si>
  <si>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</si>
  <si>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</si>
  <si>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</si>
  <si>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</si>
  <si>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</si>
  <si>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</si>
  <si>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</si>
  <si>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</si>
  <si>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</si>
  <si>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</si>
  <si>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</si>
  <si>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</si>
  <si>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</si>
  <si>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</si>
  <si>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</si>
  <si>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</si>
  <si>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</si>
  <si>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</si>
  <si>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</si>
  <si>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</si>
  <si>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</si>
  <si>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</si>
  <si>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</si>
  <si>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</si>
  <si>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</si>
  <si>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</si>
  <si>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</si>
  <si>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</si>
  <si>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</si>
  <si>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</si>
  <si>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</si>
  <si>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</si>
  <si>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</si>
  <si>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</si>
  <si>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</si>
  <si>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</si>
  <si>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</si>
  <si>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</si>
  <si>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</si>
  <si>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</si>
  <si>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</si>
  <si>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</si>
  <si>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</si>
  <si>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</si>
  <si>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</si>
  <si>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</si>
  <si>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</si>
  <si>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</si>
  <si>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</si>
  <si>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</si>
  <si>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</si>
  <si>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</si>
  <si>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</si>
  <si>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</si>
  <si>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</si>
  <si>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</si>
  <si>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</si>
  <si>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</si>
  <si>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</si>
  <si>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</si>
  <si>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</si>
  <si>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</si>
  <si>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</si>
  <si>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</si>
  <si>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</si>
  <si>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</si>
  <si>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</si>
  <si>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</si>
  <si>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</si>
  <si>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</si>
  <si>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</si>
  <si>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</si>
  <si>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</si>
  <si>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</si>
  <si>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</si>
  <si>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</si>
  <si>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</si>
  <si>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</si>
  <si>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</si>
  <si>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</si>
  <si>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</si>
  <si>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</si>
  <si>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</si>
  <si>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</si>
  <si>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</si>
  <si>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</si>
  <si>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</si>
  <si>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</si>
  <si>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</si>
  <si>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</si>
  <si>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</si>
  <si>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</si>
  <si>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</si>
  <si>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</si>
  <si>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</si>
  <si>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</si>
  <si>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</si>
  <si>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</si>
  <si>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</si>
  <si>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</si>
  <si>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</si>
  <si>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</si>
  <si>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</si>
  <si>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</si>
  <si>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</si>
  <si>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</si>
  <si>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</si>
  <si>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</si>
  <si>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</si>
  <si>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</si>
  <si>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</si>
  <si>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</si>
  <si>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</si>
  <si>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</si>
  <si>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</si>
  <si>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</si>
  <si>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</si>
  <si>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</si>
  <si>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</si>
  <si>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</si>
  <si>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</si>
  <si>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</si>
  <si>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</si>
  <si>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</si>
  <si>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</si>
  <si>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</si>
  <si>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</si>
  <si>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</si>
  <si>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</si>
  <si>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</si>
  <si>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</si>
  <si>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</si>
  <si>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</si>
  <si>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</si>
  <si>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</si>
  <si>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</si>
  <si>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</si>
  <si>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</si>
  <si>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</si>
  <si>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</si>
  <si>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</si>
  <si>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</si>
  <si>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</si>
  <si>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</si>
  <si>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</si>
  <si>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</si>
  <si>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</si>
  <si>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</si>
  <si>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</si>
  <si>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</si>
  <si>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</si>
  <si>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</si>
  <si>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</si>
  <si>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</si>
  <si>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</si>
  <si>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</si>
  <si>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</si>
  <si>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</si>
  <si>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</si>
  <si>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</si>
  <si>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</si>
  <si>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</si>
  <si>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</si>
  <si>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</si>
  <si>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</si>
  <si>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</si>
  <si>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</si>
  <si>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</si>
  <si>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</si>
  <si>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</si>
  <si>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</si>
  <si>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</si>
  <si>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</si>
  <si>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</si>
  <si>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</si>
  <si>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</si>
  <si>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</si>
  <si>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</si>
  <si>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</si>
  <si>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</si>
  <si>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</si>
  <si>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</si>
  <si>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</si>
  <si>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</si>
  <si>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</si>
  <si>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</si>
  <si>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</si>
  <si>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</si>
  <si>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</si>
  <si>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</si>
  <si>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</si>
  <si>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</si>
  <si>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</si>
  <si>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</si>
  <si>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</si>
  <si>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</si>
  <si>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</si>
  <si>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</si>
  <si>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</si>
  <si>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</si>
  <si>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</si>
  <si>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</si>
  <si>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</si>
  <si>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</si>
  <si>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</si>
  <si>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</si>
  <si>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</si>
  <si>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</si>
  <si>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</si>
  <si>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</si>
  <si>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</si>
  <si>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</si>
  <si>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</si>
  <si>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</si>
  <si>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</si>
  <si>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</si>
  <si>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</si>
  <si>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</si>
  <si>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</si>
  <si>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</si>
  <si>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</si>
  <si>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</si>
  <si>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</si>
  <si>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</si>
  <si>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</si>
  <si>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</si>
  <si>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</si>
  <si>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</si>
  <si>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</si>
  <si>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</si>
  <si>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</si>
  <si>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</si>
  <si>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</si>
  <si>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</si>
  <si>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</si>
  <si>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</si>
  <si>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</si>
  <si>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</si>
  <si>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</si>
  <si>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</si>
  <si>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</si>
  <si>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</si>
  <si>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</si>
  <si>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</si>
  <si>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</si>
  <si>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</si>
  <si>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</si>
  <si>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</si>
  <si>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</si>
  <si>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</si>
  <si>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</si>
  <si>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</si>
  <si>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</si>
  <si>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</si>
  <si>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</si>
  <si>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</si>
  <si>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</si>
  <si>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</si>
  <si>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</si>
  <si>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</si>
  <si>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</si>
  <si>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</si>
  <si>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</si>
  <si>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</si>
  <si>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</si>
  <si>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</si>
  <si>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</si>
  <si>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</si>
  <si>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</si>
  <si>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</si>
  <si>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</si>
  <si>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</si>
  <si>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</si>
  <si>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</si>
  <si>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</si>
  <si>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</si>
  <si>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</si>
  <si>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</si>
  <si>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</si>
  <si>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</si>
  <si>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</si>
  <si>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</si>
  <si>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</si>
  <si>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</si>
  <si>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</si>
  <si>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</si>
  <si>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</si>
  <si>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</si>
  <si>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</si>
  <si>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</si>
  <si>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</si>
  <si>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</si>
  <si>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</si>
  <si>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</si>
  <si>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</si>
  <si>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</si>
  <si>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</si>
  <si>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</si>
  <si>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</si>
  <si>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</si>
  <si>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</si>
  <si>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</si>
  <si>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</si>
  <si>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</si>
  <si>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</si>
  <si>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</si>
  <si>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</si>
  <si>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</si>
  <si>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</si>
  <si>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</si>
  <si>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</si>
  <si>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</si>
  <si>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</si>
  <si>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</si>
  <si>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</si>
  <si>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</si>
  <si>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</si>
  <si>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</si>
  <si>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</si>
  <si>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</si>
  <si>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</si>
  <si>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</si>
  <si>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</si>
  <si>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</si>
  <si>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</si>
  <si>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</si>
  <si>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</si>
  <si>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</si>
  <si>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</si>
  <si>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</si>
  <si>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</si>
  <si>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</si>
  <si>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</si>
  <si>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</si>
  <si>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</si>
  <si>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</si>
  <si>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</si>
  <si>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</si>
  <si>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</si>
  <si>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</si>
  <si>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</si>
  <si>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</si>
  <si>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</si>
  <si>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</si>
  <si>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</si>
  <si>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</si>
  <si>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</si>
  <si>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</si>
  <si>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</si>
  <si>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</si>
  <si>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</si>
  <si>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</si>
  <si>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</si>
  <si>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</si>
  <si>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</si>
  <si>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</si>
  <si>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</si>
  <si>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</si>
  <si>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</si>
  <si>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</si>
  <si>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</si>
  <si>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</si>
  <si>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</si>
  <si>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</si>
  <si>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</si>
  <si>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</si>
  <si>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</si>
  <si>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</si>
  <si>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</si>
  <si>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</si>
  <si>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</si>
  <si>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</si>
  <si>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</si>
  <si>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</si>
  <si>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</si>
  <si>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</si>
  <si>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</si>
  <si>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</si>
  <si>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</si>
  <si>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</si>
  <si>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</si>
  <si>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</si>
  <si>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</si>
  <si>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</si>
  <si>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</si>
  <si>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</si>
  <si>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</si>
  <si>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</si>
  <si>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</si>
  <si>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</si>
  <si>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</si>
  <si>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</si>
  <si>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</si>
  <si>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</si>
  <si>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</si>
  <si>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</si>
  <si>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</si>
  <si>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</si>
  <si>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</si>
  <si>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</si>
  <si>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</si>
  <si>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</si>
  <si>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</si>
  <si>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</si>
  <si>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</si>
  <si>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</si>
  <si>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</si>
  <si>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</si>
  <si>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</si>
  <si>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</si>
  <si>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</si>
  <si>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</si>
  <si>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</si>
  <si>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</si>
  <si>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</si>
  <si>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</si>
  <si>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</si>
  <si>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</si>
  <si>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</si>
  <si>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</si>
  <si>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</si>
  <si>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</si>
  <si>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</si>
  <si>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</si>
  <si>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</si>
  <si>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</si>
  <si>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</si>
  <si>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</si>
  <si>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</si>
  <si>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</si>
  <si>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</si>
  <si>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</si>
  <si>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</si>
  <si>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</si>
  <si>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</si>
  <si>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</si>
  <si>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</si>
  <si>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</si>
  <si>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</si>
  <si>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</si>
  <si>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</si>
  <si>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</si>
  <si>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</si>
  <si>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</si>
  <si>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</si>
  <si>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</si>
  <si>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</si>
  <si>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</si>
  <si>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</si>
  <si>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</si>
  <si>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</si>
  <si>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</si>
  <si>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</si>
  <si>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</si>
  <si>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</si>
  <si>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</si>
  <si>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</si>
  <si>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</si>
  <si>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</si>
  <si>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</si>
  <si>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</si>
  <si>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</si>
  <si>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</si>
  <si>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</si>
  <si>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</si>
  <si>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</si>
  <si>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</si>
  <si>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</si>
  <si>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</si>
  <si>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</si>
  <si>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</si>
  <si>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</si>
  <si>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</si>
  <si>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</si>
  <si>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</si>
  <si>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</si>
  <si>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</si>
  <si>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</si>
  <si>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</si>
  <si>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</si>
  <si>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</si>
  <si>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</si>
  <si>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</si>
  <si>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</si>
  <si>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</si>
  <si>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</si>
  <si>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</si>
  <si>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</si>
  <si>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</si>
  <si>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</si>
  <si>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</si>
  <si>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</si>
  <si>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</si>
  <si>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</si>
  <si>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</si>
  <si>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</si>
  <si>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</si>
  <si>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</si>
  <si>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</si>
  <si>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</si>
  <si>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</si>
  <si>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</si>
  <si>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</si>
  <si>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</si>
  <si>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</si>
  <si>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</si>
  <si>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</si>
  <si>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</si>
  <si>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</si>
  <si>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</si>
  <si>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</si>
  <si>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</si>
  <si>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</si>
  <si>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</si>
  <si>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</si>
  <si>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</si>
  <si>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</si>
  <si>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</si>
  <si>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</si>
  <si>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</si>
  <si>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</si>
  <si>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</si>
  <si>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</si>
  <si>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</si>
  <si>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</si>
  <si>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</si>
  <si>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</si>
  <si>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</si>
  <si>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</si>
  <si>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</si>
  <si>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</si>
  <si>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</si>
  <si>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</si>
  <si>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</si>
  <si>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</si>
  <si>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</si>
  <si>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</si>
  <si>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</si>
  <si>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</si>
  <si>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</si>
  <si>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</si>
  <si>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</si>
  <si>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</si>
  <si>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</si>
  <si>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</si>
  <si>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</si>
  <si>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</si>
  <si>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</si>
  <si>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</si>
  <si>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</si>
  <si>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</si>
  <si>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</si>
  <si>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</si>
  <si>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</si>
  <si>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</si>
  <si>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</si>
  <si>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</si>
  <si>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</si>
  <si>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</si>
  <si>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</si>
  <si>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</si>
  <si>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</si>
  <si>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</si>
  <si>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</si>
  <si>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</si>
  <si>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</si>
  <si>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</si>
  <si>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</si>
  <si>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</si>
  <si>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</si>
  <si>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</si>
  <si>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</si>
  <si>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</si>
  <si>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</si>
  <si>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</si>
  <si>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</si>
  <si>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</si>
  <si>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</si>
  <si>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</si>
  <si>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</si>
  <si>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</si>
  <si>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</si>
  <si>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</si>
  <si>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</si>
  <si>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</si>
  <si>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</si>
  <si>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</si>
  <si>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</si>
  <si>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</si>
  <si>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</si>
  <si>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</si>
  <si>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</si>
  <si>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</si>
  <si>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</si>
  <si>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</si>
  <si>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</si>
  <si>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</si>
  <si>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</si>
  <si>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</si>
  <si>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</si>
  <si>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</si>
  <si>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</si>
  <si>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</si>
  <si>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</si>
  <si>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</si>
  <si>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</si>
  <si>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</si>
  <si>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</si>
  <si>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</si>
  <si>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</si>
  <si>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</si>
  <si>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</si>
  <si>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</si>
  <si>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</si>
  <si>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</si>
  <si>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</si>
  <si>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</si>
  <si>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</si>
  <si>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</si>
  <si>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</si>
  <si>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</si>
  <si>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</si>
  <si>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</si>
  <si>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</si>
  <si>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</si>
  <si>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</si>
  <si>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</si>
  <si>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</si>
  <si>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</si>
  <si>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</si>
  <si>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</si>
  <si>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</si>
  <si>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</si>
  <si>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</si>
  <si>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</si>
  <si>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</si>
  <si>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</si>
  <si>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</si>
  <si>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</si>
  <si>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</si>
  <si>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</si>
  <si>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</si>
  <si>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</si>
  <si>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</si>
  <si>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</si>
  <si>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</si>
  <si>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</si>
  <si>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</si>
  <si>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</si>
  <si>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</si>
  <si>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</si>
  <si>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</si>
  <si>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</si>
  <si>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</si>
  <si>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</si>
  <si>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</si>
  <si>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</si>
  <si>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</si>
  <si>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</si>
  <si>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</si>
  <si>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</si>
  <si>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</si>
  <si>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</si>
  <si>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</si>
  <si>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</si>
  <si>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</si>
  <si>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</si>
  <si>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</si>
  <si>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</si>
  <si>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</si>
  <si>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</si>
  <si>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</si>
  <si>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</si>
  <si>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</si>
  <si>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</si>
  <si>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</si>
  <si>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</si>
  <si>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</si>
  <si>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</si>
  <si>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</si>
  <si>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</si>
  <si>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</si>
  <si>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</si>
  <si>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</si>
  <si>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</si>
  <si>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</si>
  <si>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</si>
  <si>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</si>
  <si>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</si>
  <si>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</si>
  <si>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</si>
  <si>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</si>
  <si>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</si>
  <si>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</si>
  <si>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</si>
  <si>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</si>
  <si>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</si>
  <si>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</si>
  <si>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</si>
  <si>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</si>
  <si>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</si>
  <si>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</si>
  <si>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</si>
  <si>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</si>
  <si>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</si>
  <si>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</si>
  <si>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</si>
  <si>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</si>
  <si>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</si>
  <si>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</si>
  <si>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</si>
  <si>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</si>
  <si>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</si>
  <si>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</si>
  <si>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</si>
  <si>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</si>
  <si>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</si>
  <si>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</si>
  <si>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</si>
  <si>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</si>
  <si>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</si>
  <si>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</si>
  <si>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</si>
  <si>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</si>
  <si>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</si>
  <si>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</si>
  <si>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</si>
  <si>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</si>
  <si>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</si>
  <si>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</si>
  <si>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</si>
  <si>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</si>
  <si>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</si>
  <si>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</si>
  <si>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</si>
  <si>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</si>
  <si>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</si>
  <si>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</si>
  <si>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</si>
  <si>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</si>
  <si>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</si>
  <si>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</si>
  <si>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</si>
  <si>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</si>
  <si>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</si>
  <si>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</si>
  <si>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</si>
  <si>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</si>
  <si>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</si>
  <si>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</si>
  <si>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</si>
  <si>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</si>
  <si>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</si>
  <si>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</si>
  <si>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</si>
  <si>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</si>
  <si>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</si>
  <si>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</si>
  <si>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</si>
  <si>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</si>
  <si>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</si>
  <si>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</si>
  <si>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</si>
  <si>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</si>
  <si>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</si>
  <si>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</si>
  <si>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</si>
  <si>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</si>
  <si>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</si>
  <si>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</si>
  <si>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</si>
  <si>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</si>
  <si>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</si>
  <si>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</si>
  <si>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</si>
  <si>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</si>
  <si>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</si>
  <si>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</si>
  <si>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</si>
  <si>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</si>
  <si>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</si>
  <si>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</si>
  <si>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</si>
  <si>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</si>
  <si>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</si>
  <si>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</si>
  <si>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</si>
  <si>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</si>
  <si>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</si>
  <si>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</si>
  <si>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</si>
  <si>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</si>
  <si>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</si>
  <si>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</si>
  <si>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</si>
  <si>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</si>
  <si>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</si>
  <si>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</si>
  <si>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</si>
  <si>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</si>
  <si>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</si>
  <si>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</si>
  <si>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</si>
  <si>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</si>
  <si>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</si>
  <si>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</si>
  <si>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</si>
  <si>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</si>
  <si>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</si>
  <si>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</si>
  <si>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</si>
  <si>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</si>
  <si>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</si>
  <si>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</si>
  <si>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</si>
  <si>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</si>
  <si>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</si>
  <si>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</si>
  <si>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</si>
  <si>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</si>
  <si>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</si>
  <si>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</si>
  <si>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</si>
  <si>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</si>
  <si>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</si>
  <si>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</si>
  <si>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</si>
  <si>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</si>
  <si>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</si>
  <si>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</si>
  <si>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</si>
  <si>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</si>
  <si>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</si>
  <si>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</si>
  <si>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</si>
  <si>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</si>
  <si>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</si>
  <si>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</si>
  <si>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</si>
  <si>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</si>
  <si>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</si>
  <si>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</si>
  <si>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</si>
  <si>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</si>
  <si>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</si>
  <si>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</si>
  <si>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</si>
  <si>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</si>
  <si>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</si>
  <si>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</si>
  <si>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</si>
  <si>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</si>
  <si>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</si>
  <si>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</si>
  <si>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</si>
  <si>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</si>
  <si>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</si>
  <si>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</si>
  <si>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</si>
  <si>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</si>
  <si>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</si>
  <si>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</si>
  <si>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</si>
  <si>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</si>
  <si>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</si>
  <si>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</si>
  <si>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</si>
  <si>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</si>
  <si>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</si>
  <si>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</si>
  <si>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</si>
  <si>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</si>
  <si>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</si>
  <si>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</si>
  <si>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</si>
  <si>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</si>
  <si>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</si>
  <si>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</si>
  <si>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</si>
  <si>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</si>
  <si>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</si>
  <si>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</si>
  <si>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</si>
  <si>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</si>
  <si>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</si>
  <si>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</si>
  <si>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</si>
  <si>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</si>
  <si>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</si>
  <si>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</si>
  <si>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</si>
  <si>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</si>
  <si>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</si>
  <si>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</si>
  <si>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</si>
  <si>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</si>
  <si>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</si>
  <si>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</si>
  <si>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</si>
  <si>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</si>
  <si>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</si>
  <si>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</si>
  <si>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</si>
  <si>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</si>
  <si>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</si>
  <si>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</si>
  <si>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</si>
  <si>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</si>
  <si>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</si>
  <si>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</si>
  <si>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</si>
  <si>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</si>
  <si>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</si>
  <si>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</si>
  <si>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</si>
  <si>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</si>
  <si>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</si>
  <si>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</si>
  <si>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</si>
  <si>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</si>
  <si>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</si>
  <si>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</si>
  <si>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</si>
  <si>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</si>
  <si>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</si>
  <si>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</si>
  <si>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</si>
  <si>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</si>
  <si>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</si>
  <si>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</si>
  <si>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</si>
  <si>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</si>
  <si>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</si>
  <si>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</si>
  <si>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</si>
  <si>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</si>
  <si>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</si>
  <si>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</si>
  <si>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</si>
  <si>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</si>
  <si>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</si>
  <si>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</si>
  <si>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</si>
  <si>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</si>
  <si>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</si>
  <si>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</si>
  <si>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</si>
  <si>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</si>
  <si>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</si>
  <si>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</si>
  <si>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</si>
  <si>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</si>
  <si>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</si>
  <si>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</si>
  <si>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</si>
  <si>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</si>
  <si>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</si>
  <si>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</si>
  <si>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</si>
  <si>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</si>
  <si>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</si>
  <si>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</si>
  <si>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</si>
  <si>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</si>
  <si>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</si>
  <si>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</si>
  <si>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</si>
  <si>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</si>
  <si>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</si>
  <si>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</si>
  <si>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</si>
  <si>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</si>
  <si>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</si>
  <si>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</si>
  <si>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</si>
  <si>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</si>
  <si>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</si>
  <si>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</si>
  <si>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</si>
  <si>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</si>
  <si>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</si>
  <si>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</si>
  <si>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</si>
  <si>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</si>
  <si>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</si>
  <si>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</si>
  <si>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</si>
  <si>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</si>
  <si>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</si>
  <si>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</si>
  <si>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</si>
  <si>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</si>
  <si>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</si>
  <si>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</si>
  <si>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</si>
  <si>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</si>
  <si>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</si>
  <si>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</si>
  <si>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</si>
  <si>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</si>
  <si>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</si>
  <si>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</si>
  <si>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</si>
  <si>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</si>
  <si>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</si>
  <si>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</si>
  <si>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</si>
  <si>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</si>
  <si>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</si>
  <si>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</si>
  <si>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</si>
  <si>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</si>
  <si>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</si>
  <si>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</si>
  <si>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</si>
  <si>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</si>
  <si>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</si>
  <si>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</si>
  <si>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</si>
  <si>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</si>
  <si>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</si>
  <si>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</si>
  <si>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</si>
  <si>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</si>
  <si>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</si>
  <si>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</si>
  <si>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</si>
  <si>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</si>
  <si>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</si>
  <si>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</si>
  <si>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</si>
  <si>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</si>
  <si>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</si>
  <si>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</si>
  <si>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</si>
  <si>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</si>
  <si>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</si>
  <si>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</si>
  <si>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</si>
  <si>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</si>
  <si>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</si>
  <si>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</si>
  <si>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</si>
  <si>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</si>
  <si>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</si>
  <si>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</si>
  <si>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</si>
  <si>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</si>
  <si>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</si>
  <si>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</si>
  <si>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</si>
  <si>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</si>
  <si>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</si>
  <si>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</si>
  <si>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</si>
  <si>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</si>
  <si>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</si>
  <si>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</si>
  <si>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</si>
  <si>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</si>
  <si>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</si>
  <si>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</si>
  <si>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</si>
  <si>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</si>
  <si>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</si>
  <si>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</si>
  <si>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</si>
  <si>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</si>
  <si>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</si>
  <si>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</si>
  <si>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</si>
  <si>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</si>
  <si>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</si>
  <si>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</si>
  <si>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</si>
  <si>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</si>
  <si>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</si>
  <si>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</si>
  <si>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</si>
  <si>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</si>
  <si>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</si>
  <si>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</si>
  <si>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</si>
  <si>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</si>
  <si>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</si>
  <si>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</si>
  <si>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</si>
  <si>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</si>
  <si>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</si>
  <si>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</si>
  <si>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</si>
  <si>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</si>
  <si>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</si>
  <si>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</si>
  <si>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</si>
  <si>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</si>
  <si>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</si>
  <si>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</si>
  <si>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</si>
  <si>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</si>
  <si>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</si>
  <si>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</si>
  <si>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</si>
  <si>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</si>
  <si>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</si>
  <si>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</si>
  <si>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</si>
  <si>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</si>
  <si>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</si>
  <si>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</si>
  <si>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</si>
  <si>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</si>
  <si>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</si>
  <si>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</si>
  <si>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</si>
  <si>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</si>
  <si>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</si>
  <si>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</si>
  <si>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</si>
  <si>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</si>
  <si>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</si>
  <si>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</si>
  <si>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</si>
  <si>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</si>
  <si>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</si>
  <si>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</si>
  <si>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</si>
  <si>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</si>
  <si>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</si>
  <si>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</si>
  <si>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</si>
  <si>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</si>
  <si>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</si>
  <si>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</si>
  <si>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</si>
  <si>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</si>
  <si>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</si>
  <si>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</si>
  <si>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</si>
  <si>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</si>
  <si>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</si>
  <si>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</si>
  <si>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</si>
  <si>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</si>
  <si>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</si>
  <si>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</si>
  <si>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</si>
  <si>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</si>
  <si>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</si>
  <si>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</si>
  <si>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</si>
  <si>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</si>
  <si>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</si>
  <si>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</si>
  <si>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</si>
  <si>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</si>
  <si>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</si>
  <si>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</si>
  <si>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</si>
  <si>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</si>
  <si>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</si>
  <si>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</si>
  <si>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</si>
  <si>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</si>
  <si>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</si>
  <si>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</si>
  <si>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</si>
  <si>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</si>
  <si>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</si>
  <si>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</si>
  <si>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</si>
  <si>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</si>
  <si>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</si>
  <si>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</si>
  <si>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</si>
  <si>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</si>
  <si>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</si>
  <si>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</si>
  <si>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</si>
  <si>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</si>
  <si>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</si>
  <si>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</si>
  <si>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</si>
  <si>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</si>
  <si>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</si>
  <si>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</si>
  <si>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</si>
  <si>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</si>
  <si>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</si>
  <si>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</si>
  <si>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</si>
  <si>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</si>
  <si>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</si>
  <si>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</si>
  <si>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</si>
  <si>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</si>
  <si>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</si>
  <si>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</si>
  <si>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</si>
  <si>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</si>
  <si>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</si>
  <si>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</si>
  <si>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</si>
  <si>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</si>
  <si>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</si>
  <si>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</si>
  <si>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</si>
  <si>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</si>
  <si>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</si>
  <si>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</si>
  <si>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</si>
  <si>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</si>
  <si>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</si>
  <si>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</si>
  <si>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</si>
  <si>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</si>
  <si>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</si>
  <si>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</si>
  <si>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</si>
  <si>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</si>
  <si>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</si>
  <si>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</si>
  <si>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</si>
  <si>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</si>
  <si>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</si>
  <si>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</si>
  <si>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</si>
  <si>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</si>
  <si>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</si>
  <si>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</si>
  <si>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</si>
  <si>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</si>
  <si>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</si>
  <si>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</si>
  <si>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</si>
  <si>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</si>
  <si>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</si>
  <si>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</si>
  <si>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</si>
  <si>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</si>
  <si>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</si>
  <si>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</si>
  <si>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</si>
  <si>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</si>
  <si>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</si>
  <si>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</si>
  <si>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</si>
  <si>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</si>
  <si>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</si>
  <si>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</si>
  <si>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</si>
  <si>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</si>
  <si>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</si>
  <si>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</si>
  <si>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</si>
  <si>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</si>
  <si>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</si>
  <si>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</si>
  <si>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</si>
  <si>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</si>
  <si>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</si>
  <si>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</si>
  <si>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</si>
  <si>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</si>
  <si>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</si>
  <si>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</si>
  <si>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</si>
  <si>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</si>
  <si>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</si>
  <si>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</si>
  <si>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</si>
  <si>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</si>
  <si>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</si>
  <si>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</si>
  <si>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</si>
  <si>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</si>
  <si>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</si>
  <si>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</si>
  <si>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</si>
  <si>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</si>
  <si>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</si>
  <si>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</si>
  <si>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</si>
  <si>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</si>
  <si>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</si>
  <si>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</si>
  <si>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</si>
  <si>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</si>
  <si>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</si>
  <si>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</si>
  <si>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</si>
  <si>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</si>
  <si>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</si>
  <si>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</si>
  <si>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</si>
  <si>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</si>
  <si>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</si>
  <si>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</si>
  <si>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</si>
  <si>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</si>
  <si>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</si>
  <si>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</si>
  <si>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</si>
  <si>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</si>
  <si>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</si>
  <si>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</si>
  <si>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</si>
  <si>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</si>
  <si>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</si>
  <si>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</si>
  <si>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</si>
  <si>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</si>
  <si>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</si>
  <si>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</si>
  <si>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</si>
  <si>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</si>
  <si>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</si>
  <si>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</si>
  <si>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</si>
  <si>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</si>
  <si>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</si>
  <si>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</si>
  <si>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</si>
  <si>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</si>
  <si>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</si>
  <si>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</si>
  <si>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</si>
  <si>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</si>
  <si>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</si>
  <si>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</si>
  <si>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</si>
  <si>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</si>
  <si>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</si>
  <si>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</si>
  <si>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</si>
  <si>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</si>
  <si>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</si>
  <si>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</si>
  <si>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</si>
  <si>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</si>
  <si>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</si>
  <si>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</si>
  <si>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</si>
  <si>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</si>
  <si>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</si>
  <si>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</si>
  <si>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</si>
  <si>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</si>
  <si>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</si>
  <si>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</si>
  <si>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</si>
  <si>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</si>
  <si>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</si>
  <si>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</si>
  <si>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</si>
  <si>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</si>
  <si>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</si>
  <si>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</si>
  <si>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</si>
  <si>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</si>
  <si>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</si>
  <si>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</si>
  <si>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</si>
  <si>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</si>
  <si>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</si>
  <si>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</si>
  <si>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</si>
  <si>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</si>
  <si>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</si>
  <si>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</si>
  <si>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</si>
  <si>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</si>
  <si>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</si>
  <si>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</si>
  <si>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</si>
  <si>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</si>
  <si>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</si>
  <si>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</si>
  <si>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</si>
  <si>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</si>
  <si>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</si>
  <si>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</si>
  <si>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</si>
  <si>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</si>
  <si>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</si>
  <si>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</si>
  <si>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</si>
  <si>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</si>
  <si>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</si>
  <si>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</si>
  <si>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</si>
  <si>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</si>
  <si>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</si>
  <si>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</si>
  <si>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</si>
  <si>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</si>
  <si>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</si>
  <si>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</si>
  <si>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</si>
  <si>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</si>
  <si>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</si>
  <si>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</si>
  <si>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</si>
  <si>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</si>
  <si>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</si>
  <si>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</si>
  <si>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</si>
  <si>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</si>
  <si>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</si>
  <si>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</si>
  <si>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</si>
  <si>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</si>
  <si>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</si>
  <si>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</si>
  <si>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</si>
  <si>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</si>
  <si>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</si>
  <si>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</si>
  <si>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</si>
  <si>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</si>
  <si>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</si>
  <si>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</si>
  <si>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</si>
  <si>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</si>
  <si>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</si>
  <si>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</si>
  <si>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</si>
  <si>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</si>
  <si>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</si>
  <si>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</si>
  <si>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</si>
  <si>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</si>
  <si>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</si>
  <si>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</si>
  <si>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</si>
  <si>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</si>
  <si>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</si>
  <si>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</si>
  <si>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</si>
  <si>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</si>
  <si>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</si>
  <si>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</si>
  <si>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</si>
  <si>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</si>
  <si>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</si>
  <si>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</si>
  <si>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</si>
  <si>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</si>
  <si>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</si>
  <si>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</si>
  <si>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</si>
  <si>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</si>
  <si>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</si>
  <si>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</si>
  <si>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</si>
  <si>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</si>
  <si>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</si>
  <si>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</si>
  <si>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</si>
  <si>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</si>
  <si>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</si>
  <si>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</si>
  <si>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</si>
  <si>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</si>
  <si>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</si>
  <si>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</si>
  <si>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</si>
  <si>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</si>
  <si>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</si>
  <si>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</si>
  <si>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</si>
  <si>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</si>
  <si>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</si>
  <si>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</si>
  <si>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</si>
  <si>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</si>
  <si>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</si>
  <si>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</si>
  <si>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</si>
  <si>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</si>
  <si>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</si>
  <si>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</si>
  <si>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</si>
  <si>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</si>
  <si>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</si>
  <si>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</si>
  <si>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</si>
  <si>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</si>
  <si>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</si>
  <si>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</si>
  <si>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</si>
  <si>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</si>
  <si>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</si>
  <si>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</si>
  <si>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</si>
  <si>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</si>
  <si>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</si>
  <si>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</si>
  <si>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</si>
  <si>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</si>
  <si>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</si>
  <si>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</si>
  <si>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</si>
  <si>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</si>
  <si>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</si>
  <si>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</si>
  <si>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</si>
  <si>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</si>
  <si>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</si>
  <si>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</si>
  <si>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</si>
  <si>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</si>
  <si>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</si>
  <si>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</si>
  <si>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</si>
  <si>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</si>
  <si>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</si>
  <si>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</si>
  <si>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</si>
  <si>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</si>
  <si>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</si>
  <si>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</si>
  <si>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</si>
  <si>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</si>
  <si>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</si>
  <si>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</si>
  <si>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</si>
  <si>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</si>
  <si>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</si>
  <si>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</si>
  <si>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</si>
  <si>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</si>
  <si>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</si>
  <si>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</si>
  <si>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</si>
  <si>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</si>
  <si>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</si>
  <si>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</si>
  <si>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</si>
  <si>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</si>
  <si>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</si>
  <si>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</si>
  <si>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</si>
  <si>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</si>
  <si>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</si>
  <si>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</si>
  <si>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</si>
  <si>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</si>
  <si>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</si>
  <si>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</si>
  <si>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</si>
  <si>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</si>
  <si>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</si>
  <si>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</si>
  <si>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</si>
  <si>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</si>
  <si>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</si>
  <si>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</si>
  <si>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</si>
  <si>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</si>
  <si>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</si>
  <si>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</si>
  <si>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</si>
  <si>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</si>
  <si>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</si>
  <si>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</si>
  <si>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</si>
  <si>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</si>
  <si>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</si>
  <si>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</si>
  <si>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</si>
  <si>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</si>
  <si>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</si>
  <si>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</si>
  <si>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</si>
  <si>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</si>
  <si>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</si>
  <si>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</si>
  <si>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</si>
  <si>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</si>
  <si>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</si>
  <si>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</si>
  <si>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</si>
  <si>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</si>
  <si>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</si>
  <si>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</si>
  <si>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</si>
  <si>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</si>
  <si>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</si>
  <si>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</si>
  <si>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</si>
  <si>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</si>
  <si>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</si>
  <si>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</si>
  <si>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</si>
  <si>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</si>
  <si>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</si>
  <si>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</si>
  <si>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</si>
  <si>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</si>
  <si>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</si>
  <si>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</si>
  <si>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</si>
  <si>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</si>
  <si>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</si>
  <si>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</si>
  <si>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</si>
  <si>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</si>
  <si>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</si>
  <si>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</si>
  <si>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</si>
  <si>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</si>
  <si>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</si>
  <si>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</si>
  <si>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</si>
  <si>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</si>
  <si>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</si>
  <si>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</si>
  <si>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</si>
  <si>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</si>
  <si>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</si>
  <si>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</si>
  <si>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</si>
  <si>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</si>
  <si>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</si>
  <si>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</si>
  <si>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</si>
  <si>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</si>
  <si>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</si>
  <si>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</si>
  <si>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</si>
  <si>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</si>
  <si>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</si>
  <si>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</si>
  <si>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</si>
  <si>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</si>
  <si>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</si>
  <si>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</si>
  <si>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</si>
  <si>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</si>
  <si>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</si>
  <si>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</si>
  <si>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</si>
  <si>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</si>
  <si>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</si>
  <si>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</si>
  <si>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</si>
  <si>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</si>
  <si>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</si>
  <si>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</si>
  <si>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</si>
  <si>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</si>
  <si>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</si>
  <si>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</si>
  <si>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</si>
  <si>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</si>
  <si>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</si>
  <si>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</si>
  <si>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</si>
  <si>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</si>
  <si>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</si>
  <si>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</si>
  <si>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</si>
  <si>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</si>
  <si>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</si>
  <si>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</si>
  <si>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</si>
  <si>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</si>
  <si>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</si>
  <si>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</si>
  <si>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</si>
  <si>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</si>
  <si>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</si>
  <si>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</si>
  <si>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</si>
  <si>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</si>
  <si>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</si>
  <si>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</si>
  <si>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</si>
  <si>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</si>
  <si>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</si>
  <si>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</si>
  <si>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</si>
  <si>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</si>
  <si>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</si>
  <si>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</si>
  <si>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</si>
  <si>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</si>
  <si>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</si>
  <si>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</si>
  <si>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</si>
  <si>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</si>
  <si>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</si>
  <si>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</si>
  <si>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</si>
  <si>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</si>
  <si>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</si>
  <si>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</si>
  <si>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</si>
  <si>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</si>
  <si>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</si>
  <si>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</si>
  <si>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</si>
  <si>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</si>
  <si>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</si>
  <si>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</si>
  <si>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</si>
  <si>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</si>
  <si>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</si>
  <si>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</si>
  <si>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</si>
  <si>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</si>
  <si>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</si>
  <si>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</si>
  <si>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</si>
  <si>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</si>
  <si>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</si>
  <si>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</si>
  <si>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</si>
  <si>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</si>
  <si>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</si>
  <si>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</si>
  <si>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</si>
  <si>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</si>
  <si>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</si>
  <si>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</si>
  <si>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</si>
  <si>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</si>
  <si>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</si>
  <si>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</si>
  <si>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</si>
  <si>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</si>
  <si>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</si>
  <si>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</si>
  <si>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</si>
  <si>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</si>
  <si>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</si>
  <si>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</si>
  <si>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</si>
  <si>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</si>
  <si>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</si>
  <si>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</si>
  <si>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</si>
  <si>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</si>
  <si>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</si>
  <si>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</si>
  <si>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</si>
  <si>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</si>
  <si>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</si>
  <si>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</si>
  <si>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</si>
  <si>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</si>
  <si>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</si>
  <si>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</si>
  <si>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</si>
  <si>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</si>
  <si>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</si>
  <si>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</si>
  <si>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</si>
  <si>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</si>
  <si>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</si>
  <si>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</si>
  <si>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</si>
  <si>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</si>
  <si>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</si>
  <si>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</si>
  <si>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</si>
  <si>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</si>
  <si>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</si>
  <si>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</si>
  <si>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</si>
  <si>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</si>
  <si>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</si>
  <si>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</si>
  <si>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</si>
  <si>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</si>
  <si>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</si>
  <si>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</si>
  <si>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</si>
  <si>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</si>
  <si>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</si>
  <si>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</si>
  <si>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</si>
  <si>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</si>
  <si>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</si>
  <si>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</si>
  <si>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</si>
  <si>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</si>
  <si>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</si>
  <si>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</si>
  <si>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</si>
  <si>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</si>
  <si>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</si>
  <si>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</si>
  <si>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</si>
  <si>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</si>
  <si>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</si>
  <si>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</si>
  <si>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</si>
  <si>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</si>
  <si>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</si>
  <si>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</si>
  <si>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</si>
  <si>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</si>
  <si>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</si>
  <si>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</si>
  <si>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</si>
  <si>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</si>
  <si>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</si>
  <si>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</si>
  <si>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</si>
  <si>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</si>
  <si>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</si>
  <si>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</si>
  <si>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</si>
  <si>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</si>
  <si>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</si>
  <si>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</si>
  <si>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</si>
  <si>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</si>
  <si>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</si>
  <si>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</si>
  <si>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</si>
  <si>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</si>
  <si>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</si>
  <si>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</si>
  <si>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</si>
  <si>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</si>
  <si>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</si>
  <si>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</si>
  <si>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</si>
  <si>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</si>
  <si>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</si>
  <si>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</si>
  <si>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</si>
  <si>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</si>
  <si>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</si>
  <si>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</si>
  <si>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</si>
  <si>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</si>
  <si>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</si>
  <si>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</si>
  <si>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</si>
  <si>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</si>
  <si>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</si>
  <si>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</si>
  <si>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</si>
  <si>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</si>
  <si>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</si>
  <si>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</si>
  <si>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</si>
  <si>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</si>
  <si>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</si>
  <si>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</si>
  <si>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</si>
  <si>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</si>
  <si>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</si>
  <si>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</si>
  <si>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</si>
  <si>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</si>
  <si>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</si>
  <si>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</si>
  <si>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</si>
  <si>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</si>
  <si>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</si>
  <si>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</si>
  <si>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</si>
  <si>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</si>
  <si>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</si>
  <si>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</si>
  <si>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</si>
  <si>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</si>
  <si>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</si>
  <si>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</si>
  <si>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</si>
  <si>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</si>
  <si>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</si>
  <si>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</si>
  <si>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</si>
  <si>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</si>
  <si>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</si>
  <si>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</si>
  <si>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</si>
  <si>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</si>
  <si>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</si>
  <si>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</si>
  <si>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</si>
  <si>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</si>
  <si>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</si>
  <si>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</si>
  <si>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</si>
  <si>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</si>
  <si>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</si>
  <si>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</si>
  <si>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</si>
  <si>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</si>
  <si>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</si>
  <si>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</si>
  <si>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</si>
  <si>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</si>
  <si>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</si>
  <si>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</si>
  <si>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</si>
  <si>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</si>
  <si>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</si>
  <si>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</si>
  <si>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</si>
  <si>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</si>
  <si>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</si>
  <si>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</si>
  <si>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</si>
  <si>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</si>
  <si>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</si>
  <si>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</si>
  <si>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</si>
  <si>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</si>
  <si>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</si>
  <si>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</si>
  <si>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</si>
  <si>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</si>
  <si>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</si>
  <si>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</si>
  <si>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</si>
  <si>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</si>
  <si>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</si>
  <si>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</si>
  <si>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</si>
  <si>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</si>
  <si>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</si>
  <si>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</si>
  <si>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</si>
  <si>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</si>
  <si>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</si>
  <si>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</si>
  <si>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</si>
  <si>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</si>
  <si>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</si>
  <si>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</si>
  <si>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</si>
  <si>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</si>
  <si>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</si>
  <si>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</si>
  <si>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</si>
  <si>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</si>
  <si>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</si>
  <si>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</si>
  <si>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</si>
  <si>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</si>
  <si>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</si>
  <si>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</si>
  <si>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</si>
  <si>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</si>
  <si>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</si>
  <si>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</si>
  <si>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</si>
  <si>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</si>
  <si>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</si>
  <si>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</si>
  <si>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</si>
  <si>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</si>
  <si>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</si>
  <si>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</si>
  <si>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</si>
  <si>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</si>
  <si>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</si>
  <si>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</si>
  <si>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</si>
  <si>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</si>
  <si>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</si>
  <si>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</si>
  <si>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</si>
  <si>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</si>
  <si>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</si>
  <si>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</si>
  <si>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</si>
  <si>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</si>
  <si>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</si>
  <si>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</si>
  <si>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</si>
  <si>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</si>
  <si>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</si>
  <si>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</si>
  <si>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</si>
  <si>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</si>
  <si>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</si>
  <si>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</si>
  <si>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</si>
  <si>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</si>
  <si>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</si>
  <si>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</si>
  <si>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</si>
  <si>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</si>
  <si>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</si>
  <si>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</si>
  <si>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</si>
  <si>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</si>
  <si>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</si>
  <si>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</si>
  <si>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</si>
  <si>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</si>
  <si>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</si>
  <si>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</si>
  <si>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</si>
  <si>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</si>
  <si>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</si>
  <si>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</si>
  <si>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</si>
  <si>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</si>
  <si>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</si>
  <si>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</si>
  <si>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</si>
  <si>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</si>
  <si>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</si>
  <si>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</si>
  <si>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</si>
  <si>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</si>
  <si>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</si>
  <si>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</si>
  <si>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</si>
  <si>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</si>
  <si>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</si>
  <si>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</si>
  <si>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</si>
  <si>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</si>
  <si>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</si>
  <si>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</si>
  <si>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</si>
  <si>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</si>
  <si>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</si>
  <si>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</si>
  <si>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</si>
  <si>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</si>
  <si>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</si>
  <si>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</si>
  <si>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</si>
  <si>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</si>
  <si>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</si>
  <si>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</si>
  <si>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</si>
  <si>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</si>
  <si>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</si>
  <si>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</si>
  <si>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</si>
  <si>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</si>
  <si>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</si>
  <si>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</si>
  <si>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</si>
  <si>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</si>
  <si>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</si>
  <si>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</si>
  <si>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</si>
  <si>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</si>
  <si>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</si>
  <si>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</si>
  <si>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</si>
  <si>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</si>
  <si>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</si>
  <si>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</si>
  <si>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</si>
  <si>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</si>
  <si>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</si>
  <si>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</si>
  <si>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</si>
  <si>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</si>
  <si>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</si>
  <si>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</si>
  <si>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</si>
  <si>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</si>
  <si>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</si>
  <si>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</si>
  <si>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</si>
  <si>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</si>
  <si>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</si>
  <si>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</si>
  <si>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</si>
  <si>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</si>
  <si>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</si>
  <si>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</si>
  <si>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</si>
  <si>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</si>
  <si>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</si>
  <si>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</si>
  <si>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</si>
  <si>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</si>
  <si>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</si>
  <si>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</si>
  <si>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</si>
  <si>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</si>
  <si>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</si>
  <si>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</si>
  <si>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</si>
  <si>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</si>
  <si>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</si>
  <si>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</si>
  <si>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</si>
  <si>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</si>
  <si>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</si>
  <si>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</si>
  <si>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</si>
  <si>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</si>
  <si>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</si>
  <si>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</si>
  <si>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</si>
  <si>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</si>
  <si>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</si>
  <si>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</si>
  <si>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</si>
  <si>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</si>
  <si>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</si>
  <si>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</si>
  <si>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</si>
  <si>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</si>
  <si>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</si>
  <si>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</si>
  <si>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</si>
  <si>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</si>
  <si>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</si>
  <si>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</si>
  <si>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</si>
  <si>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</si>
  <si>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</si>
  <si>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</si>
  <si>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</si>
  <si>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</si>
  <si>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</si>
  <si>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</si>
  <si>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</si>
  <si>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</si>
  <si>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</si>
  <si>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</si>
  <si>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</si>
  <si>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</si>
  <si>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</si>
  <si>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</si>
  <si>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</si>
  <si>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</si>
  <si>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</si>
  <si>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</si>
  <si>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</si>
  <si>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</si>
  <si>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</si>
  <si>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</si>
  <si>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</si>
  <si>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</si>
  <si>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</si>
  <si>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</si>
  <si>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</si>
  <si>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</si>
  <si>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</si>
  <si>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</si>
  <si>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</si>
  <si>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</si>
  <si>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</si>
  <si>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</si>
  <si>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</si>
  <si>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</si>
  <si>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</si>
  <si>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</si>
  <si>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</si>
  <si>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</si>
  <si>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</si>
  <si>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</si>
  <si>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</si>
  <si>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</si>
  <si>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</si>
  <si>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</si>
  <si>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</si>
  <si>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</si>
  <si>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</si>
  <si>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</si>
  <si>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</si>
  <si>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</si>
  <si>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</si>
  <si>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</si>
  <si>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</si>
  <si>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</si>
  <si>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</si>
  <si>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</si>
  <si>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</si>
  <si>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</si>
  <si>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</si>
  <si>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</si>
  <si>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</si>
  <si>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</si>
  <si>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</si>
  <si>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</si>
  <si>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</si>
  <si>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</si>
  <si>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</si>
  <si>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</si>
  <si>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</si>
  <si>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</si>
  <si>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</si>
  <si>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</si>
  <si>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</si>
  <si>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</si>
  <si>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</si>
  <si>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</si>
  <si>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</si>
  <si>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</si>
  <si>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</si>
  <si>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</si>
  <si>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</si>
  <si>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</si>
  <si>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</si>
  <si>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</si>
  <si>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</si>
  <si>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</si>
  <si>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</si>
  <si>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</si>
  <si>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</si>
  <si>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</si>
  <si>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</si>
  <si>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</si>
  <si>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</si>
  <si>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</si>
  <si>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</si>
  <si>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</si>
  <si>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</si>
  <si>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</si>
  <si>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</si>
  <si>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</si>
  <si>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</si>
  <si>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</si>
  <si>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</si>
  <si>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</si>
  <si>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</si>
  <si>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</si>
  <si>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</si>
  <si>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</si>
  <si>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</si>
  <si>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</si>
  <si>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</si>
  <si>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</si>
  <si>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</si>
  <si>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</si>
  <si>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</si>
  <si>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</si>
  <si>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</si>
  <si>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</si>
  <si>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</si>
  <si>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</si>
  <si>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</si>
  <si>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</si>
  <si>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</si>
  <si>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</si>
  <si>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</si>
  <si>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</si>
  <si>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</si>
  <si>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</si>
  <si>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</si>
  <si>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</si>
  <si>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</si>
  <si>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</si>
  <si>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</si>
  <si>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</si>
  <si>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</si>
  <si>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</si>
  <si>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</si>
  <si>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</si>
  <si>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</si>
  <si>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</si>
  <si>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</si>
  <si>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</si>
  <si>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</si>
  <si>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</si>
  <si>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</si>
  <si>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</si>
  <si>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</si>
  <si>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</si>
  <si>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</si>
  <si>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</si>
  <si>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</si>
  <si>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</si>
  <si>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</si>
  <si>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</si>
  <si>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</si>
  <si>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</si>
  <si>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</si>
  <si>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</si>
  <si>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</si>
  <si>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</si>
  <si>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</si>
  <si>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</si>
  <si>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</si>
  <si>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</si>
  <si>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</si>
  <si>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</si>
  <si>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</si>
  <si>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</si>
  <si>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</si>
  <si>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</si>
  <si>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</si>
  <si>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</si>
  <si>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</si>
  <si>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</si>
  <si>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</si>
  <si>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</si>
  <si>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</si>
  <si>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</si>
  <si>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</si>
  <si>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</si>
  <si>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</si>
  <si>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</si>
  <si>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</si>
  <si>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</si>
  <si>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</si>
  <si>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</si>
  <si>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</si>
  <si>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</si>
  <si>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</si>
  <si>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</si>
  <si>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</si>
  <si>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</si>
  <si>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</si>
  <si>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</si>
  <si>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</si>
  <si>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</si>
  <si>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</si>
  <si>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</si>
  <si>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</si>
  <si>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</si>
  <si>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</si>
  <si>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</si>
  <si>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</si>
  <si>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</si>
  <si>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</si>
  <si>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</si>
  <si>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</si>
  <si>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</si>
  <si>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</si>
  <si>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</si>
  <si>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</si>
  <si>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</si>
  <si>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</si>
  <si>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</si>
  <si>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</si>
  <si>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</si>
  <si>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</si>
  <si>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</si>
  <si>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</si>
  <si>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</si>
  <si>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</si>
  <si>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</si>
  <si>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</si>
  <si>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</si>
  <si>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</si>
  <si>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</si>
  <si>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</si>
  <si>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</si>
  <si>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</si>
  <si>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</si>
  <si>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</si>
  <si>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</si>
  <si>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</si>
  <si>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</si>
  <si>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</si>
  <si>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</si>
  <si>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</si>
  <si>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</si>
  <si>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</si>
  <si>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</si>
  <si>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</si>
  <si>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</si>
  <si>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</si>
  <si>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</si>
  <si>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</si>
  <si>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</si>
  <si>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</si>
  <si>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</si>
  <si>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</si>
  <si>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</si>
  <si>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</si>
  <si>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</si>
  <si>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</si>
  <si>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</si>
  <si>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</si>
  <si>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</si>
  <si>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</si>
  <si>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</si>
  <si>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</si>
  <si>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</si>
  <si>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</si>
  <si>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</si>
  <si>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</si>
  <si>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</si>
  <si>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</si>
  <si>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</si>
  <si>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</si>
  <si>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</si>
  <si>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</si>
  <si>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</si>
  <si>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</si>
  <si>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</si>
  <si>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</si>
  <si>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</si>
  <si>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</si>
  <si>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</si>
  <si>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</si>
  <si>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</si>
  <si>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</si>
  <si>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</si>
  <si>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</si>
  <si>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</si>
  <si>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</si>
  <si>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</si>
  <si>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</si>
  <si>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</si>
  <si>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</si>
  <si>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</si>
  <si>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</si>
  <si>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</si>
  <si>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</si>
  <si>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</si>
  <si>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</si>
  <si>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</si>
  <si>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</si>
  <si>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</si>
  <si>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</si>
  <si>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</si>
  <si>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</si>
  <si>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</si>
  <si>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</si>
  <si>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</si>
  <si>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</si>
  <si>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</si>
  <si>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</si>
  <si>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</si>
  <si>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</si>
  <si>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</si>
  <si>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</si>
  <si>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</si>
  <si>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</si>
  <si>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</si>
  <si>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</si>
  <si>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</si>
  <si>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</si>
  <si>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</si>
  <si>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</si>
  <si>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</si>
  <si>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</si>
  <si>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</si>
  <si>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</si>
  <si>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</si>
  <si>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</si>
  <si>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</si>
  <si>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</si>
  <si>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</si>
  <si>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</si>
  <si>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</si>
  <si>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</si>
  <si>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</si>
  <si>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</si>
  <si>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</si>
  <si>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</si>
  <si>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</si>
  <si>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</si>
  <si>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</si>
  <si>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</si>
  <si>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</si>
  <si>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</si>
  <si>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</si>
  <si>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</si>
  <si>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</si>
  <si>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</si>
  <si>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</si>
  <si>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</si>
  <si>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</si>
  <si>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</si>
  <si>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</si>
  <si>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</si>
  <si>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</si>
  <si>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</si>
  <si>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</si>
  <si>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</si>
  <si>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</si>
  <si>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</si>
  <si>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</si>
  <si>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</si>
  <si>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</si>
  <si>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</si>
  <si>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</si>
  <si>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</si>
  <si>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</si>
  <si>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</si>
  <si>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</si>
  <si>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</si>
  <si>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</si>
  <si>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</si>
  <si>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</si>
  <si>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</si>
  <si>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</si>
  <si>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</si>
  <si>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</si>
  <si>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</si>
  <si>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</si>
  <si>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</si>
  <si>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</si>
  <si>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</si>
  <si>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</si>
  <si>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</si>
  <si>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</si>
  <si>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</si>
  <si>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</si>
  <si>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</si>
  <si>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</si>
  <si>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</si>
  <si>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</si>
  <si>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</si>
  <si>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</si>
  <si>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</si>
  <si>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</si>
  <si>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</si>
  <si>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</si>
  <si>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</si>
  <si>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</si>
  <si>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</si>
  <si>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</si>
  <si>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</si>
  <si>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</si>
  <si>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</si>
  <si>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</si>
  <si>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</si>
  <si>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</si>
  <si>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</si>
  <si>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</si>
  <si>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</si>
  <si>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</si>
  <si>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</si>
  <si>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</si>
  <si>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</si>
  <si>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</si>
  <si>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</si>
  <si>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</si>
  <si>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</si>
  <si>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</si>
  <si>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</si>
  <si>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</si>
  <si>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</si>
  <si>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</si>
  <si>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</si>
  <si>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</si>
  <si>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</si>
  <si>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</si>
  <si>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</si>
  <si>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</si>
  <si>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</si>
  <si>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</si>
  <si>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</si>
  <si>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</si>
  <si>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</si>
  <si>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</si>
  <si>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</si>
  <si>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</si>
  <si>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</si>
  <si>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</si>
  <si>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</si>
  <si>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</si>
  <si>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</si>
  <si>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</si>
  <si>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</si>
  <si>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</si>
  <si>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</si>
  <si>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</si>
  <si>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</si>
  <si>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</si>
  <si>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</si>
  <si>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</si>
  <si>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</si>
  <si>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</si>
  <si>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</si>
  <si>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</si>
  <si>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</si>
  <si>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</si>
  <si>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</si>
  <si>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</si>
  <si>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</si>
  <si>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</si>
  <si>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</si>
  <si>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</si>
  <si>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</si>
  <si>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</si>
  <si>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</si>
  <si>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</si>
  <si>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</si>
  <si>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</si>
  <si>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</si>
  <si>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</si>
  <si>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</si>
  <si>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</si>
  <si>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</si>
  <si>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</si>
  <si>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</si>
  <si>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</si>
  <si>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</si>
  <si>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</si>
  <si>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</si>
  <si>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</si>
  <si>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</si>
  <si>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</si>
  <si>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</si>
  <si>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</si>
  <si>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</si>
  <si>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</si>
  <si>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</si>
  <si>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</si>
  <si>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</si>
  <si>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</si>
  <si>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</si>
  <si>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</si>
  <si>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</si>
  <si>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</si>
  <si>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</si>
  <si>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</si>
  <si>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</si>
  <si>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</si>
  <si>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</si>
  <si>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</si>
  <si>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</si>
  <si>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</si>
  <si>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</si>
  <si>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</si>
  <si>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</si>
  <si>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</si>
  <si>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</si>
  <si>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</si>
  <si>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</si>
  <si>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</si>
  <si>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</si>
  <si>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</si>
  <si>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</si>
  <si>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</si>
  <si>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</si>
  <si>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</si>
  <si>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</si>
  <si>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</si>
  <si>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</si>
  <si>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</si>
  <si>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</si>
  <si>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</si>
  <si>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</si>
  <si>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</si>
  <si>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</si>
  <si>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</si>
  <si>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</si>
  <si>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</si>
  <si>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</si>
  <si>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</si>
  <si>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</si>
  <si>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</si>
  <si>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</si>
  <si>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</si>
  <si>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</si>
  <si>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</si>
  <si>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</si>
  <si>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</si>
  <si>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</si>
  <si>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</si>
  <si>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</si>
  <si>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</si>
  <si>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</si>
  <si>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</si>
  <si>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</si>
  <si>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</si>
  <si>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</si>
  <si>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</si>
  <si>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</si>
  <si>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</si>
  <si>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</si>
  <si>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</si>
  <si>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</si>
  <si>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</si>
  <si>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</si>
  <si>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</si>
  <si>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</si>
  <si>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</si>
  <si>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</si>
  <si>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</si>
  <si>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</si>
  <si>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</si>
  <si>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</si>
  <si>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</si>
  <si>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</si>
  <si>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</si>
  <si>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</si>
  <si>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</si>
  <si>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</si>
  <si>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</si>
  <si>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</si>
  <si>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</si>
  <si>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</si>
  <si>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</si>
  <si>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</si>
  <si>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</si>
  <si>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</si>
  <si>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</si>
  <si>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</si>
  <si>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</si>
  <si>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</si>
  <si>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</si>
  <si>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</si>
  <si>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</si>
  <si>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</si>
  <si>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</si>
  <si>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</si>
  <si>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</si>
  <si>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</si>
  <si>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</si>
  <si>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</si>
  <si>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</si>
  <si>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</si>
  <si>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</si>
  <si>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</si>
  <si>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</si>
  <si>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</si>
  <si>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</si>
  <si>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</si>
  <si>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</si>
  <si>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</si>
  <si>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</si>
  <si>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</si>
  <si>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</si>
  <si>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</si>
  <si>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</si>
  <si>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</si>
  <si>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</si>
  <si>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</si>
  <si>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</si>
  <si>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</si>
  <si>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</si>
  <si>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</si>
  <si>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</si>
  <si>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</si>
  <si>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</si>
  <si>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</si>
  <si>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</si>
  <si>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</si>
  <si>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</si>
  <si>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</si>
  <si>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</si>
  <si>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</si>
  <si>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</si>
  <si>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</si>
  <si>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</si>
  <si>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</si>
  <si>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</si>
  <si>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</si>
  <si>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</si>
  <si>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</si>
  <si>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</si>
  <si>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</si>
  <si>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</si>
  <si>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</si>
  <si>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</si>
  <si>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</si>
  <si>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</si>
  <si>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</si>
  <si>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</si>
  <si>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</si>
  <si>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</si>
  <si>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</si>
  <si>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</si>
  <si>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</si>
  <si>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</si>
  <si>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</si>
  <si>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</si>
  <si>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</si>
  <si>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</si>
  <si>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</si>
  <si>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</si>
  <si>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</si>
  <si>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</si>
  <si>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</si>
  <si>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</si>
  <si>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</si>
  <si>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</si>
  <si>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</si>
  <si>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</si>
  <si>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</si>
  <si>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</si>
  <si>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</si>
  <si>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</si>
  <si>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</si>
  <si>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</si>
  <si>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</si>
  <si>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</si>
  <si>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</si>
  <si>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</si>
  <si>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</si>
  <si>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</si>
  <si>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</si>
  <si>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</si>
  <si>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</si>
  <si>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</si>
  <si>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</si>
  <si>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</si>
  <si>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</si>
  <si>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</si>
  <si>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</si>
  <si>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</si>
  <si>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</si>
  <si>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</si>
  <si>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</si>
  <si>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</si>
  <si>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</si>
  <si>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</si>
  <si>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</si>
  <si>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</si>
  <si>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</si>
  <si>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</si>
  <si>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</si>
  <si>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</si>
  <si>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</si>
  <si>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</si>
  <si>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</si>
  <si>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</si>
  <si>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</si>
  <si>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</si>
  <si>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</si>
  <si>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</si>
  <si>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</si>
  <si>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</si>
  <si>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</si>
  <si>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</si>
  <si>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</si>
  <si>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</si>
  <si>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</si>
  <si>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</si>
  <si>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</si>
  <si>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</si>
  <si>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</si>
  <si>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</si>
  <si>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</si>
  <si>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</si>
  <si>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</si>
  <si>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</si>
  <si>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</si>
  <si>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</si>
  <si>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</si>
  <si>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</si>
  <si>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</si>
  <si>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</si>
  <si>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</si>
  <si>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</si>
  <si>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</si>
  <si>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</si>
  <si>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</si>
  <si>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</si>
  <si>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</si>
  <si>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</si>
  <si>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</si>
  <si>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</si>
  <si>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</si>
  <si>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</si>
  <si>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</si>
  <si>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</si>
  <si>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</si>
  <si>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</si>
  <si>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</si>
  <si>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</si>
  <si>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</si>
  <si>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</si>
  <si>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</si>
  <si>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</si>
  <si>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</si>
  <si>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</si>
  <si>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</si>
  <si>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</si>
  <si>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</si>
  <si>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</si>
  <si>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</si>
  <si>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</si>
  <si>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</si>
  <si>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</si>
  <si>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</si>
  <si>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</si>
  <si>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</si>
  <si>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</si>
  <si>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</si>
  <si>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</si>
  <si>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</si>
  <si>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</si>
  <si>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</si>
  <si>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</si>
  <si>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</si>
  <si>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</si>
  <si>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</si>
  <si>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</si>
  <si>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</si>
  <si>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</si>
  <si>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</si>
  <si>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</si>
  <si>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</si>
  <si>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</si>
  <si>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</si>
  <si>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</si>
  <si>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</si>
  <si>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</si>
  <si>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</si>
  <si>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</si>
  <si>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</si>
  <si>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</si>
  <si>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</si>
  <si>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</si>
  <si>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</si>
  <si>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</si>
  <si>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</si>
  <si>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</si>
  <si>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</si>
  <si>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</si>
  <si>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</si>
  <si>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</si>
  <si>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</si>
  <si>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</si>
  <si>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</si>
  <si>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</si>
  <si>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</si>
  <si>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</si>
  <si>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</si>
  <si>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</si>
  <si>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</si>
  <si>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</si>
  <si>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</si>
  <si>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</si>
  <si>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</si>
  <si>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</si>
  <si>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</si>
  <si>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</si>
  <si>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</si>
  <si>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</si>
  <si>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</si>
  <si>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</si>
  <si>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</si>
  <si>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</si>
  <si>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</si>
  <si>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</si>
  <si>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</si>
  <si>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</si>
  <si>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</si>
  <si>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</si>
  <si>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</si>
  <si>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</si>
  <si>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</si>
  <si>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</si>
  <si>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</si>
  <si>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</si>
  <si>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</si>
  <si>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</si>
  <si>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</si>
  <si>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</si>
  <si>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</si>
  <si>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</si>
  <si>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</si>
  <si>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</si>
  <si>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</si>
  <si>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</si>
  <si>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</si>
  <si>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</si>
  <si>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</si>
  <si>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</si>
  <si>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</si>
  <si>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</si>
  <si>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</si>
  <si>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</si>
  <si>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</si>
  <si>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</si>
  <si>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</si>
  <si>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</si>
  <si>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</si>
  <si>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</si>
  <si>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</si>
  <si>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</si>
  <si>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</si>
  <si>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</si>
  <si>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</si>
  <si>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</si>
  <si>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</si>
  <si>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</si>
  <si>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</si>
  <si>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</si>
  <si>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</si>
  <si>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</si>
  <si>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</si>
  <si>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</si>
  <si>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</si>
  <si>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</si>
  <si>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</si>
  <si>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</si>
  <si>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</si>
  <si>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</si>
  <si>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</si>
  <si>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</si>
  <si>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</si>
  <si>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</si>
  <si>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</si>
  <si>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</si>
  <si>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</si>
  <si>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</si>
  <si>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</si>
  <si>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</si>
  <si>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</si>
  <si>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</si>
  <si>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</si>
  <si>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</si>
  <si>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</si>
  <si>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</si>
  <si>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</si>
  <si>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</si>
  <si>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</si>
  <si>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</si>
  <si>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</si>
  <si>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</si>
  <si>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</si>
  <si>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</si>
  <si>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</si>
  <si>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</si>
  <si>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</si>
  <si>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</si>
  <si>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</si>
  <si>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</si>
  <si>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</si>
  <si>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</si>
  <si>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</si>
  <si>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</si>
  <si>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</si>
  <si>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</si>
  <si>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</si>
  <si>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</si>
  <si>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</si>
  <si>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</si>
  <si>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</si>
  <si>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</si>
  <si>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</si>
  <si>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</si>
  <si>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</si>
  <si>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</si>
  <si>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</si>
  <si>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</si>
  <si>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</si>
  <si>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</si>
  <si>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</si>
  <si>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</si>
  <si>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</si>
  <si>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</si>
  <si>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</si>
  <si>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</si>
  <si>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</si>
  <si>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</si>
  <si>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</si>
  <si>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</si>
  <si>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</si>
  <si>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</si>
  <si>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</si>
  <si>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</si>
  <si>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</si>
  <si>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</si>
  <si>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</si>
  <si>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</si>
  <si>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</si>
  <si>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</si>
  <si>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</si>
  <si>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</si>
  <si>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</si>
  <si>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</si>
  <si>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</si>
  <si>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</si>
  <si>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</si>
  <si>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</si>
  <si>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</si>
  <si>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</si>
  <si>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</si>
  <si>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</si>
  <si>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</si>
  <si>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</si>
  <si>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</si>
  <si>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</si>
  <si>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</si>
  <si>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</si>
  <si>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</si>
  <si>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</si>
  <si>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</si>
  <si>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</si>
  <si>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</si>
  <si>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</si>
  <si>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</si>
  <si>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</si>
  <si>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</si>
  <si>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</si>
  <si>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</si>
  <si>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</si>
  <si>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</si>
  <si>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</si>
  <si>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</si>
  <si>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</si>
  <si>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</si>
  <si>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</si>
  <si>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</si>
  <si>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</si>
  <si>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</si>
  <si>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</si>
  <si>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</si>
  <si>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</si>
  <si>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</si>
  <si>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</si>
  <si>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</si>
  <si>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</si>
  <si>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</si>
  <si>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</si>
  <si>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</si>
  <si>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</si>
  <si>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</si>
  <si>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</si>
  <si>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</si>
  <si>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</si>
  <si>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</si>
  <si>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</si>
  <si>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</si>
  <si>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</si>
  <si>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</si>
  <si>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</si>
  <si>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</si>
  <si>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</si>
  <si>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</si>
  <si>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</si>
  <si>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</si>
  <si>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</si>
  <si>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</si>
  <si>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</si>
  <si>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</si>
  <si>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</si>
  <si>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</si>
  <si>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</si>
  <si>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</si>
  <si>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</si>
  <si>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</si>
  <si>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</si>
  <si>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</si>
  <si>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</si>
  <si>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</si>
  <si>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</si>
  <si>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</si>
  <si>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</si>
  <si>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</si>
  <si>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</si>
  <si>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</si>
  <si>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</si>
  <si>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</si>
  <si>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</si>
  <si>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</si>
  <si>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</si>
  <si>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</si>
  <si>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</si>
  <si>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</si>
  <si>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</si>
  <si>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</si>
  <si>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</si>
  <si>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</si>
  <si>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</si>
  <si>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</si>
  <si>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</si>
  <si>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</si>
  <si>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</si>
  <si>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</si>
  <si>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</si>
  <si>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</si>
  <si>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</si>
  <si>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</si>
  <si>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</si>
  <si>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</si>
  <si>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</si>
  <si>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</si>
  <si>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</si>
  <si>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</si>
  <si>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</si>
  <si>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</si>
  <si>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</si>
  <si>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</si>
  <si>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</si>
  <si>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</si>
  <si>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</si>
  <si>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</si>
  <si>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</si>
  <si>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</si>
  <si>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</si>
  <si>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</si>
  <si>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</si>
  <si>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</si>
  <si>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</si>
  <si>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</si>
  <si>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</si>
  <si>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</si>
  <si>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</si>
  <si>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</si>
  <si>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</si>
  <si>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</si>
  <si>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</si>
  <si>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</si>
  <si>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</si>
  <si>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</si>
  <si>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</si>
  <si>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</si>
  <si>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</si>
  <si>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</si>
  <si>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</si>
  <si>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</si>
  <si>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</si>
  <si>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</si>
  <si>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</si>
  <si>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</si>
  <si>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</si>
  <si>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</si>
  <si>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</si>
  <si>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</si>
  <si>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</si>
  <si>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</si>
  <si>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</si>
  <si>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</si>
  <si>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</si>
  <si>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</si>
  <si>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</si>
  <si>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</si>
  <si>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</si>
  <si>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</si>
  <si>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</si>
  <si>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</si>
  <si>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</si>
  <si>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</si>
  <si>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</si>
  <si>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</si>
  <si>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</si>
  <si>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</si>
  <si>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</si>
  <si>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</si>
  <si>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</si>
  <si>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</si>
  <si>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</si>
  <si>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</si>
  <si>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</si>
  <si>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</si>
  <si>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</si>
  <si>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</si>
  <si>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</si>
  <si>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</si>
  <si>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</si>
  <si>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</si>
  <si>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</si>
  <si>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</si>
  <si>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</si>
  <si>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</si>
  <si>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</si>
  <si>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</si>
  <si>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</si>
  <si>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</si>
  <si>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</si>
  <si>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</si>
  <si>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</si>
  <si>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</si>
  <si>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</si>
  <si>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</si>
  <si>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</si>
  <si>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</si>
  <si>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</si>
  <si>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</si>
  <si>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</si>
  <si>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</si>
  <si>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</si>
  <si>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</si>
  <si>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</si>
  <si>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</si>
  <si>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</si>
  <si>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</si>
  <si>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</si>
  <si>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</si>
  <si>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</si>
  <si>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</si>
  <si>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</si>
  <si>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</si>
  <si>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</si>
  <si>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</si>
  <si>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</si>
  <si>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</si>
  <si>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</si>
  <si>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</si>
  <si>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</si>
  <si>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</si>
  <si>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</si>
  <si>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</si>
  <si>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</si>
  <si>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</si>
  <si>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</si>
  <si>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</si>
  <si>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</si>
  <si>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</si>
  <si>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</si>
  <si>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</si>
  <si>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</si>
  <si>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</si>
  <si>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</si>
  <si>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</si>
  <si>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</si>
  <si>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</si>
  <si>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</si>
  <si>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</si>
  <si>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</si>
  <si>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</si>
  <si>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</si>
  <si>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</si>
  <si>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</si>
  <si>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</si>
  <si>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</si>
  <si>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</si>
  <si>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</si>
  <si>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</si>
  <si>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</si>
  <si>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</si>
  <si>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</si>
  <si>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</si>
  <si>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</si>
  <si>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</si>
  <si>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</si>
  <si>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</si>
  <si>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</si>
  <si>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</si>
  <si>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</si>
  <si>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</si>
  <si>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</si>
  <si>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</si>
  <si>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</si>
  <si>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</si>
  <si>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</si>
  <si>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</si>
  <si>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</si>
  <si>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</si>
  <si>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</si>
  <si>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</si>
  <si>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</si>
  <si>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</si>
  <si>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</si>
  <si>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</si>
  <si>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</si>
  <si>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</si>
  <si>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</si>
  <si>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</si>
  <si>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</si>
  <si>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</si>
  <si>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</si>
  <si>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</si>
  <si>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</si>
  <si>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</si>
  <si>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</si>
  <si>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</si>
  <si>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</si>
  <si>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</si>
  <si>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</si>
  <si>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</si>
  <si>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</si>
  <si>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</si>
  <si>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</si>
  <si>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</si>
  <si>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</si>
  <si>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</si>
  <si>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</si>
  <si>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</si>
  <si>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</si>
  <si>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</si>
  <si>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</si>
  <si>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</si>
  <si>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</si>
  <si>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</si>
  <si>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</si>
  <si>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</si>
  <si>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</si>
  <si>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</si>
  <si>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</si>
  <si>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</si>
  <si>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</si>
  <si>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</si>
  <si>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</si>
  <si>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</si>
  <si>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</si>
  <si>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</si>
  <si>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</si>
  <si>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</si>
  <si>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</si>
  <si>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</si>
  <si>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</si>
  <si>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</si>
  <si>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</si>
  <si>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</si>
  <si>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</si>
  <si>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</si>
  <si>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</si>
  <si>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</si>
  <si>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</si>
  <si>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</si>
  <si>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</si>
  <si>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</si>
  <si>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</si>
  <si>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</si>
  <si>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</si>
  <si>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</si>
  <si>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</si>
  <si>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</si>
  <si>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</si>
  <si>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</si>
  <si>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</si>
  <si>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</si>
  <si>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</si>
  <si>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</si>
  <si>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</si>
  <si>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</si>
  <si>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</si>
  <si>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</si>
  <si>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</si>
  <si>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</si>
  <si>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</si>
  <si>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</si>
  <si>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</si>
  <si>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</si>
  <si>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</si>
  <si>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</si>
  <si>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</si>
  <si>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</si>
  <si>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</si>
  <si>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</si>
  <si>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</si>
  <si>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</si>
  <si>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</si>
  <si>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</si>
  <si>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</si>
  <si>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</si>
  <si>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</si>
  <si>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</si>
  <si>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</si>
  <si>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</si>
  <si>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</si>
  <si>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</si>
  <si>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</si>
  <si>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</si>
  <si>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</si>
  <si>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</si>
  <si>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</si>
  <si>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</si>
  <si>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</si>
  <si>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</si>
  <si>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</si>
  <si>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</si>
  <si>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</si>
  <si>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</si>
  <si>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</si>
  <si>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</si>
  <si>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</si>
  <si>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</si>
  <si>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</si>
  <si>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</si>
  <si>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</si>
  <si>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</si>
  <si>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</si>
  <si>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</si>
  <si>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</si>
  <si>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</si>
  <si>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</si>
  <si>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</si>
  <si>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</si>
  <si>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</si>
  <si>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</si>
  <si>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</si>
  <si>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</si>
  <si>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</si>
  <si>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</si>
  <si>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</si>
  <si>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</si>
  <si>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</si>
  <si>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</si>
  <si>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</si>
  <si>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</si>
  <si>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</si>
  <si>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</si>
  <si>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</si>
  <si>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</si>
  <si>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</si>
  <si>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</si>
  <si>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</si>
  <si>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</si>
  <si>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</si>
  <si>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</si>
  <si>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</si>
  <si>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</si>
  <si>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</si>
  <si>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</si>
  <si>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</si>
  <si>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</si>
  <si>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</si>
  <si>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</si>
  <si>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</si>
  <si>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</si>
  <si>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</si>
  <si>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</si>
  <si>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</si>
  <si>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</si>
  <si>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</si>
  <si>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</si>
  <si>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</si>
  <si>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</si>
  <si>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</si>
  <si>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</si>
  <si>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</si>
  <si>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</si>
  <si>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</si>
  <si>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</si>
  <si>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</si>
  <si>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</si>
  <si>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</si>
  <si>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</si>
  <si>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</si>
  <si>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</si>
  <si>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</si>
  <si>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</si>
  <si>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</si>
  <si>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</si>
  <si>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</si>
  <si>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</si>
  <si>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</si>
  <si>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</si>
  <si>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</si>
  <si>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</si>
  <si>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</si>
  <si>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</si>
  <si>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</si>
  <si>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</si>
  <si>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</si>
  <si>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</si>
  <si>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</si>
  <si>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</si>
  <si>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</si>
  <si>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</si>
  <si>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</si>
  <si>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</si>
  <si>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</si>
  <si>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</si>
  <si>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</si>
  <si>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</si>
  <si>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</si>
  <si>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</si>
  <si>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</si>
  <si>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</si>
  <si>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</si>
  <si>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</si>
  <si>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</si>
  <si>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</si>
  <si>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</si>
  <si>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</si>
  <si>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</si>
  <si>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</si>
  <si>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</si>
  <si>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</si>
  <si>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</si>
  <si>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</si>
  <si>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</si>
  <si>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</si>
  <si>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</si>
  <si>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</si>
  <si>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</si>
  <si>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</si>
  <si>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</si>
  <si>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</si>
  <si>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</si>
  <si>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</si>
  <si>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</si>
  <si>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</si>
  <si>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</si>
  <si>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</si>
  <si>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</si>
  <si>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</si>
  <si>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</si>
  <si>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</si>
  <si>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</si>
  <si>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</si>
  <si>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</si>
  <si>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</si>
  <si>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</si>
  <si>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</si>
  <si>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</si>
  <si>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</si>
  <si>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</si>
  <si>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</si>
  <si>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</si>
  <si>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</si>
  <si>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</si>
  <si>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</si>
  <si>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</si>
  <si>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</si>
  <si>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</si>
  <si>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</si>
  <si>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</si>
  <si>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</si>
  <si>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</si>
  <si>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</si>
  <si>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</si>
  <si>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</si>
  <si>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</si>
  <si>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</si>
  <si>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</si>
  <si>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</si>
  <si>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</si>
  <si>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</si>
  <si>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</si>
  <si>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</si>
  <si>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</si>
  <si>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</si>
  <si>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</si>
  <si>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</si>
  <si>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</si>
  <si>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</si>
  <si>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</si>
  <si>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</si>
  <si>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</si>
  <si>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</si>
  <si>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</si>
  <si>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</si>
  <si>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</si>
  <si>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</si>
  <si>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</si>
  <si>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</si>
  <si>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</si>
  <si>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</si>
  <si>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</si>
  <si>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</si>
  <si>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</si>
  <si>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</si>
  <si>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</si>
  <si>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</si>
  <si>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</si>
  <si>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</si>
  <si>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</si>
  <si>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</si>
  <si>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</si>
  <si>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</si>
  <si>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</si>
  <si>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</si>
  <si>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</si>
  <si>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</si>
  <si>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</si>
  <si>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</si>
  <si>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</si>
  <si>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</si>
  <si>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</si>
  <si>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</si>
  <si>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</si>
  <si>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</si>
  <si>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</si>
  <si>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</si>
  <si>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</si>
  <si>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</si>
  <si>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</si>
  <si>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</si>
  <si>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</si>
  <si>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</si>
  <si>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</si>
  <si>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</si>
  <si>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</si>
  <si>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</si>
  <si>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</si>
  <si>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</si>
  <si>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</si>
  <si>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</si>
  <si>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</si>
  <si>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</si>
  <si>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</si>
  <si>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</si>
  <si>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</si>
  <si>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</si>
  <si>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</si>
  <si>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</si>
  <si>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</si>
  <si>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</si>
  <si>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</si>
  <si>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</si>
  <si>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</si>
  <si>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</si>
  <si>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</si>
  <si>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</si>
  <si>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</si>
  <si>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</si>
  <si>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</si>
  <si>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</si>
  <si>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</si>
  <si>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</si>
  <si>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</si>
  <si>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</si>
  <si>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</si>
  <si>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</si>
  <si>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</si>
  <si>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</si>
  <si>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</si>
  <si>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</si>
  <si>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</si>
  <si>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</si>
  <si>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</si>
  <si>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</si>
  <si>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</si>
  <si>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</si>
  <si>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</si>
  <si>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</si>
  <si>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</si>
  <si>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</si>
  <si>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</si>
  <si>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</si>
  <si>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</si>
  <si>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</si>
  <si>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</si>
  <si>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</si>
  <si>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</si>
  <si>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</si>
  <si>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</si>
  <si>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</si>
  <si>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</si>
  <si>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</si>
  <si>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</si>
  <si>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</si>
  <si>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</si>
  <si>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</si>
  <si>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</si>
  <si>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</si>
  <si>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</si>
  <si>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</si>
  <si>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</si>
  <si>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</si>
  <si>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</si>
  <si>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</si>
  <si>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</si>
  <si>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</si>
  <si>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</si>
  <si>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</si>
  <si>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</si>
  <si>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</si>
  <si>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</si>
  <si>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</si>
  <si>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</si>
  <si>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</si>
  <si>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</si>
  <si>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</si>
  <si>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</si>
  <si>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</si>
  <si>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</si>
  <si>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</si>
  <si>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</si>
  <si>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</si>
  <si>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</si>
  <si>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</si>
  <si>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</si>
  <si>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</si>
  <si>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</si>
  <si>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</si>
  <si>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</si>
  <si>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</si>
  <si>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</si>
  <si>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</si>
  <si>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</si>
  <si>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</si>
  <si>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</si>
  <si>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</si>
  <si>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</si>
  <si>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</si>
  <si>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</si>
  <si>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</si>
  <si>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</si>
  <si>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</si>
  <si>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</si>
  <si>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</si>
  <si>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</si>
  <si>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</si>
  <si>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</si>
  <si>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</si>
  <si>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</si>
  <si>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</si>
  <si>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</si>
  <si>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</si>
  <si>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</si>
  <si>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</si>
  <si>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</si>
  <si>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</si>
  <si>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</si>
  <si>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</si>
  <si>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</si>
  <si>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</si>
  <si>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</si>
  <si>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</si>
  <si>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</si>
  <si>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</si>
  <si>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</si>
  <si>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</si>
  <si>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</si>
  <si>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</si>
  <si>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</si>
  <si>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</si>
  <si>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</si>
  <si>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</si>
  <si>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</si>
  <si>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</si>
  <si>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</si>
  <si>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</si>
  <si>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</si>
  <si>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</si>
  <si>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</si>
  <si>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</si>
  <si>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</si>
  <si>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</si>
  <si>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</si>
  <si>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</si>
  <si>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</si>
  <si>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</si>
  <si>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</si>
  <si>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</si>
  <si>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</si>
  <si>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</si>
  <si>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</si>
  <si>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</si>
  <si>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</si>
  <si>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</si>
  <si>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</si>
  <si>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</si>
  <si>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</si>
  <si>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</si>
  <si>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</si>
  <si>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</si>
  <si>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</si>
  <si>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</si>
  <si>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</si>
  <si>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</si>
  <si>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</si>
  <si>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</si>
  <si>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</si>
  <si>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</si>
  <si>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</si>
  <si>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</si>
  <si>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</si>
  <si>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</si>
  <si>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</si>
  <si>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</si>
  <si>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</si>
  <si>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</si>
  <si>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</si>
  <si>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</si>
  <si>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</si>
  <si>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</si>
  <si>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</si>
  <si>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</si>
  <si>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</si>
  <si>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</si>
  <si>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</si>
  <si>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</si>
  <si>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</si>
  <si>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</si>
  <si>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</si>
  <si>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</si>
  <si>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</si>
  <si>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</si>
  <si>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</si>
  <si>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</si>
  <si>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</si>
  <si>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</si>
  <si>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</si>
  <si>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</si>
  <si>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</si>
  <si>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</si>
  <si>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</si>
  <si>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</si>
  <si>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</si>
  <si>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</si>
  <si>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</si>
  <si>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</si>
  <si>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</si>
  <si>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</si>
  <si>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</si>
  <si>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</si>
  <si>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</si>
  <si>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</si>
  <si>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</si>
  <si>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</si>
  <si>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</si>
  <si>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</si>
  <si>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</si>
  <si>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</si>
  <si>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</si>
  <si>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</si>
  <si>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</si>
  <si>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</si>
  <si>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</si>
  <si>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</si>
  <si>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</si>
  <si>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</si>
  <si>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</si>
  <si>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</si>
  <si>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</si>
  <si>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</si>
  <si>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</si>
  <si>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</si>
  <si>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</si>
  <si>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</si>
  <si>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</si>
  <si>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</si>
  <si>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</si>
  <si>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</si>
  <si>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</si>
  <si>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</si>
  <si>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</si>
  <si>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</si>
  <si>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</si>
  <si>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</si>
  <si>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</si>
  <si>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</si>
  <si>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</si>
  <si>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</si>
  <si>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</si>
  <si>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</si>
  <si>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</si>
  <si>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</si>
  <si>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</si>
  <si>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</si>
  <si>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</si>
  <si>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</si>
  <si>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</si>
  <si>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</si>
  <si>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</si>
  <si>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</si>
  <si>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</si>
  <si>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</si>
  <si>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</si>
  <si>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</si>
  <si>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</si>
  <si>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</si>
  <si>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</si>
  <si>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</si>
  <si>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</si>
  <si>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</si>
  <si>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</si>
  <si>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</si>
  <si>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</si>
  <si>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</si>
  <si>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</si>
  <si>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</si>
  <si>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</si>
  <si>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</si>
  <si>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</si>
  <si>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</si>
  <si>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</si>
  <si>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</si>
  <si>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</si>
  <si>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</si>
  <si>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</si>
  <si>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</si>
  <si>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</si>
  <si>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</si>
  <si>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</si>
  <si>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</si>
  <si>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</si>
  <si>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</si>
  <si>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</si>
  <si>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</si>
  <si>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</si>
  <si>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</si>
  <si>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</si>
  <si>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</si>
  <si>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</si>
  <si>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</si>
  <si>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</si>
  <si>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</si>
  <si>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</si>
  <si>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</si>
  <si>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</si>
  <si>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</si>
  <si>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</si>
  <si>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</si>
  <si>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</si>
  <si>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</si>
  <si>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</si>
  <si>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</si>
  <si>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</si>
  <si>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</si>
  <si>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</si>
  <si>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</si>
  <si>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</si>
  <si>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</si>
  <si>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</si>
  <si>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</si>
  <si>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</si>
  <si>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</si>
  <si>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</si>
  <si>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</si>
  <si>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</si>
  <si>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</si>
  <si>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</si>
  <si>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</si>
  <si>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</si>
  <si>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</si>
  <si>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</si>
  <si>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</si>
  <si>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</si>
  <si>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</si>
  <si>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</si>
  <si>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</si>
  <si>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</si>
  <si>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</si>
  <si>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</si>
  <si>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</si>
  <si>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</si>
  <si>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</si>
  <si>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</si>
  <si>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</si>
  <si>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</si>
  <si>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</si>
  <si>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</si>
  <si>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</si>
  <si>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</si>
  <si>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</si>
  <si>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</si>
  <si>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</si>
  <si>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</si>
  <si>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</si>
  <si>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</si>
  <si>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</si>
  <si>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</si>
  <si>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</si>
  <si>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</si>
  <si>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</si>
  <si>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</si>
  <si>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</si>
  <si>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</si>
  <si>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</si>
  <si>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</si>
  <si>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</si>
  <si>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</si>
  <si>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</si>
  <si>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</si>
  <si>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</si>
  <si>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</si>
  <si>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</si>
  <si>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</si>
  <si>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</si>
  <si>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</si>
  <si>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</si>
  <si>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</si>
  <si>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</si>
  <si>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</si>
  <si>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</si>
  <si>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</si>
  <si>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</si>
  <si>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</si>
  <si>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</si>
  <si>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</si>
  <si>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</si>
  <si>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</si>
  <si>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</si>
  <si>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</si>
  <si>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</si>
  <si>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</si>
  <si>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</si>
  <si>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</si>
  <si>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</si>
  <si>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</si>
  <si>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</si>
  <si>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</si>
  <si>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</si>
  <si>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</si>
  <si>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</si>
  <si>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</si>
  <si>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</si>
  <si>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</si>
  <si>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</si>
  <si>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</si>
  <si>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</si>
  <si>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</si>
  <si>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</si>
  <si>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</si>
  <si>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</si>
  <si>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</si>
  <si>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</si>
  <si>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</si>
  <si>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</si>
  <si>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</si>
  <si>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</si>
  <si>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</si>
  <si>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</si>
  <si>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</si>
  <si>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</si>
  <si>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</si>
  <si>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</si>
  <si>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</si>
  <si>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</si>
  <si>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</si>
  <si>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</si>
  <si>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</si>
  <si>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</si>
  <si>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</si>
  <si>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</si>
  <si>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</si>
  <si>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</si>
  <si>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</si>
  <si>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</si>
  <si>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</si>
  <si>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</si>
  <si>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</si>
  <si>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</si>
  <si>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</si>
  <si>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</si>
  <si>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</si>
  <si>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</si>
  <si>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</si>
  <si>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</si>
  <si>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</si>
  <si>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</si>
  <si>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</si>
  <si>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</si>
  <si>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</si>
  <si>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</si>
  <si>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</si>
  <si>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</si>
  <si>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</si>
  <si>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</si>
  <si>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</si>
  <si>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</si>
  <si>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</si>
  <si>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</si>
  <si>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</si>
  <si>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</si>
  <si>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</si>
  <si>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</si>
  <si>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</si>
  <si>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</si>
  <si>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</si>
  <si>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</si>
  <si>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</si>
  <si>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</si>
  <si>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</si>
  <si>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</si>
  <si>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</si>
  <si>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</si>
  <si>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</si>
  <si>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</si>
  <si>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</si>
  <si>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</si>
  <si>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</si>
  <si>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</si>
  <si>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</si>
  <si>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</si>
  <si>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</si>
  <si>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</si>
  <si>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</si>
  <si>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</si>
  <si>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</si>
  <si>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</si>
  <si>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</si>
  <si>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</si>
  <si>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</si>
  <si>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</si>
  <si>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</si>
  <si>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</si>
  <si>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</si>
  <si>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</si>
  <si>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</si>
  <si>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</si>
  <si>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</si>
  <si>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</si>
  <si>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</si>
  <si>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</si>
  <si>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</si>
  <si>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</si>
  <si>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</si>
  <si>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</si>
  <si>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</si>
  <si>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</si>
  <si>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</si>
  <si>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</si>
  <si>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</si>
  <si>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</si>
  <si>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</si>
  <si>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</si>
  <si>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</si>
  <si>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</si>
  <si>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</si>
  <si>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</si>
  <si>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</si>
  <si>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</si>
  <si>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</si>
  <si>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</si>
  <si>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</si>
  <si>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</si>
  <si>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</si>
  <si>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</si>
  <si>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</si>
  <si>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</si>
  <si>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</si>
  <si>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</si>
  <si>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</si>
  <si>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</si>
  <si>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</si>
  <si>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</si>
  <si>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</si>
  <si>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</si>
  <si>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</si>
  <si>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</si>
  <si>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</si>
  <si>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</si>
  <si>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</si>
  <si>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</si>
  <si>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</si>
  <si>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</si>
  <si>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</si>
  <si>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</si>
  <si>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</si>
  <si>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</si>
  <si>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</si>
  <si>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</si>
  <si>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</si>
  <si>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</si>
  <si>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</si>
  <si>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</si>
  <si>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</si>
  <si>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</si>
  <si>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</si>
  <si>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</si>
  <si>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</si>
  <si>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</si>
  <si>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</si>
  <si>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</si>
  <si>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</si>
  <si>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</si>
  <si>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</si>
  <si>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</si>
  <si>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</si>
  <si>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</si>
  <si>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</si>
  <si>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</si>
  <si>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</si>
  <si>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</si>
  <si>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</si>
  <si>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</si>
  <si>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</si>
  <si>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</si>
  <si>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</si>
  <si>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</si>
  <si>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</si>
  <si>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</si>
  <si>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</si>
  <si>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</si>
  <si>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</si>
  <si>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</si>
  <si>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</si>
  <si>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</si>
  <si>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</si>
  <si>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</si>
  <si>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</si>
  <si>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</si>
  <si>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</si>
  <si>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</si>
  <si>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</si>
  <si>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</si>
  <si>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</si>
  <si>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</si>
  <si>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</si>
  <si>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</si>
  <si>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</si>
  <si>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</si>
  <si>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</si>
  <si>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</si>
  <si>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</si>
  <si>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</si>
  <si>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</si>
  <si>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</si>
  <si>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</si>
  <si>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</si>
  <si>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</si>
  <si>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</si>
  <si>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</si>
  <si>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</si>
  <si>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</si>
  <si>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</si>
  <si>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</si>
  <si>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</si>
  <si>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</si>
  <si>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</si>
  <si>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</si>
  <si>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</si>
  <si>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</si>
  <si>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</si>
  <si>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</si>
  <si>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</si>
  <si>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</si>
  <si>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</si>
  <si>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</si>
  <si>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</si>
  <si>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</si>
  <si>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</si>
  <si>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</si>
  <si>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</si>
  <si>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</si>
  <si>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</si>
  <si>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</si>
  <si>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</si>
  <si>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</si>
  <si>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</si>
  <si>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</si>
  <si>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</si>
  <si>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</si>
  <si>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</si>
  <si>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</si>
  <si>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</si>
  <si>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</si>
  <si>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</si>
  <si>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</si>
  <si>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</si>
  <si>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</si>
  <si>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</si>
  <si>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</si>
  <si>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</si>
  <si>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</si>
  <si>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</si>
  <si>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</si>
  <si>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</si>
  <si>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</si>
  <si>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</si>
  <si>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</si>
  <si>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</si>
  <si>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</si>
  <si>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</si>
  <si>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</si>
  <si>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</si>
  <si>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</si>
  <si>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</si>
  <si>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</si>
  <si>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</si>
  <si>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</si>
  <si>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</si>
  <si>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</si>
  <si>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</si>
  <si>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</si>
  <si>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</si>
  <si>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</si>
  <si>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</si>
  <si>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</si>
  <si>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</si>
  <si>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</si>
  <si>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</si>
  <si>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</si>
  <si>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</si>
  <si>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</si>
  <si>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</si>
  <si>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</si>
  <si>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</si>
  <si>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</si>
  <si>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</si>
  <si>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</si>
  <si>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</si>
  <si>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</si>
  <si>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</si>
  <si>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</si>
  <si>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</si>
  <si>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</si>
  <si>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</si>
  <si>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</si>
  <si>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</si>
  <si>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</si>
  <si>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</si>
  <si>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</si>
  <si>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</si>
  <si>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</si>
  <si>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</si>
  <si>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</si>
  <si>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</si>
  <si>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</si>
  <si>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</si>
  <si>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</si>
  <si>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</si>
  <si>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</si>
  <si>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</si>
  <si>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</si>
  <si>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</si>
  <si>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</si>
  <si>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</si>
  <si>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</si>
  <si>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</si>
  <si>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</si>
  <si>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</si>
  <si>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</si>
  <si>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</si>
  <si>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</si>
  <si>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</si>
  <si>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</si>
  <si>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</si>
  <si>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</si>
  <si>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</si>
  <si>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</si>
  <si>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</si>
  <si>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</si>
  <si>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</si>
  <si>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</si>
  <si>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</si>
  <si>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</si>
  <si>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</si>
  <si>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</si>
  <si>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</si>
  <si>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</si>
  <si>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</si>
  <si>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</si>
  <si>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</si>
  <si>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</si>
  <si>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</si>
  <si>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</si>
  <si>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</si>
  <si>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</si>
  <si>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</si>
  <si>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</si>
  <si>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</si>
  <si>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</si>
  <si>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</si>
  <si>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</si>
  <si>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</si>
  <si>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</si>
  <si>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</si>
  <si>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</si>
  <si>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</si>
  <si>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</si>
  <si>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</si>
  <si>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</si>
  <si>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</si>
  <si>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</si>
  <si>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</si>
  <si>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</si>
  <si>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</si>
  <si>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</si>
  <si>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</si>
  <si>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</si>
  <si>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</si>
  <si>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</si>
  <si>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</si>
  <si>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</si>
  <si>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</si>
  <si>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</si>
  <si>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</si>
  <si>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</si>
  <si>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</si>
  <si>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</si>
  <si>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</si>
  <si>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</si>
  <si>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</si>
  <si>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</si>
  <si>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</si>
  <si>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</si>
  <si>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</si>
  <si>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</si>
  <si>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</si>
  <si>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</si>
  <si>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</si>
  <si>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</si>
  <si>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</si>
  <si>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</si>
  <si>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</si>
  <si>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</si>
  <si>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</si>
  <si>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</si>
  <si>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</si>
  <si>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</si>
  <si>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</si>
  <si>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</si>
  <si>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</si>
  <si>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</si>
  <si>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</si>
  <si>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</si>
  <si>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</si>
  <si>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</si>
  <si>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</si>
  <si>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</si>
  <si>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</si>
  <si>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</si>
  <si>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</si>
  <si>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</si>
  <si>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</si>
  <si>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</si>
  <si>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</si>
  <si>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</si>
  <si>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</si>
  <si>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</si>
  <si>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</si>
  <si>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</si>
  <si>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</si>
  <si>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</si>
  <si>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</si>
  <si>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</si>
  <si>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</si>
  <si>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</si>
  <si>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</si>
  <si>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</si>
  <si>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</si>
  <si>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</si>
  <si>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</si>
  <si>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</si>
  <si>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</si>
  <si>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</si>
  <si>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</si>
  <si>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</si>
  <si>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</si>
  <si>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</si>
  <si>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</si>
  <si>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</si>
  <si>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</si>
  <si>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</si>
  <si>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</si>
  <si>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</si>
  <si>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</si>
  <si>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</si>
  <si>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</si>
  <si>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</si>
  <si>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</si>
  <si>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</si>
  <si>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</si>
  <si>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</si>
  <si>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</si>
  <si>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</si>
  <si>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</si>
  <si>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</si>
  <si>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</si>
  <si>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</si>
  <si>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</si>
  <si>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</si>
  <si>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</si>
  <si>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</si>
  <si>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</si>
  <si>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</si>
  <si>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</si>
  <si>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</si>
  <si>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</si>
  <si>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</si>
  <si>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</si>
  <si>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</si>
  <si>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</si>
  <si>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</si>
  <si>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</si>
  <si>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</si>
  <si>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</si>
  <si>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</si>
  <si>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</si>
  <si>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</si>
  <si>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</si>
  <si>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</si>
  <si>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</si>
  <si>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</si>
  <si>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</si>
  <si>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</si>
  <si>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</si>
  <si>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</si>
  <si>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</si>
  <si>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</si>
  <si>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</si>
  <si>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</si>
  <si>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</si>
  <si>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</si>
  <si>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</si>
  <si>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</si>
  <si>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</si>
  <si>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</si>
  <si>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</si>
  <si>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</si>
  <si>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</si>
  <si>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</si>
  <si>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</si>
  <si>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</si>
  <si>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</si>
  <si>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</si>
  <si>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</si>
  <si>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</si>
  <si>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</si>
  <si>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</si>
  <si>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</si>
  <si>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</si>
  <si>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</si>
  <si>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</si>
  <si>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</si>
  <si>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</si>
  <si>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</si>
  <si>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</si>
  <si>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</si>
  <si>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</si>
  <si>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</si>
  <si>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</si>
  <si>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</si>
  <si>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</si>
  <si>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</si>
  <si>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</si>
  <si>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</si>
  <si>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</si>
  <si>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</si>
  <si>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</si>
  <si>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</si>
  <si>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</si>
  <si>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</si>
  <si>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</si>
  <si>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</si>
  <si>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</si>
  <si>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</si>
  <si>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</si>
  <si>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</si>
  <si>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</si>
  <si>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</si>
  <si>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</si>
  <si>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</si>
  <si>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</si>
  <si>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</si>
  <si>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</si>
  <si>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</si>
  <si>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</si>
  <si>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</si>
  <si>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</si>
  <si>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</si>
  <si>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</si>
  <si>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</si>
  <si>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</si>
  <si>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</si>
  <si>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</si>
  <si>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</si>
  <si>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</si>
  <si>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</si>
  <si>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</si>
  <si>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</si>
  <si>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</si>
  <si>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</si>
  <si>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</si>
  <si>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</si>
  <si>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</si>
  <si>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</si>
  <si>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</si>
  <si>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</si>
  <si>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</si>
  <si>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</si>
  <si>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</si>
  <si>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</si>
  <si>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</si>
  <si>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</si>
  <si>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</si>
  <si>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</si>
  <si>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</si>
  <si>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</si>
  <si>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</si>
  <si>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</si>
  <si>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</si>
  <si>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</si>
  <si>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</si>
  <si>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</si>
  <si>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</si>
  <si>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</si>
  <si>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</si>
  <si>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</si>
  <si>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</si>
  <si>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</si>
  <si>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</si>
  <si>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</si>
  <si>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</si>
  <si>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</si>
  <si>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</si>
  <si>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</si>
  <si>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</si>
  <si>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</si>
  <si>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</si>
  <si>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</si>
  <si>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</si>
  <si>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</si>
  <si>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</si>
  <si>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</si>
  <si>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</si>
  <si>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</si>
  <si>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</si>
  <si>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</si>
  <si>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</si>
  <si>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</si>
  <si>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</si>
  <si>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</si>
  <si>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</si>
  <si>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</si>
  <si>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</si>
  <si>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</si>
  <si>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</si>
  <si>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</si>
  <si>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</si>
  <si>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</si>
  <si>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</si>
  <si>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</si>
  <si>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</si>
  <si>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</si>
  <si>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</si>
  <si>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</si>
  <si>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</si>
  <si>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</si>
  <si>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</si>
  <si>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</si>
  <si>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</si>
  <si>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</si>
  <si>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</si>
  <si>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</si>
  <si>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</si>
  <si>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</si>
  <si>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</si>
  <si>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</si>
  <si>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</si>
  <si>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</si>
  <si>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</si>
  <si>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</si>
  <si>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</si>
  <si>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</si>
  <si>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</si>
  <si>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</si>
  <si>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</si>
  <si>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</si>
  <si>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</si>
  <si>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</si>
  <si>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</si>
  <si>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</si>
  <si>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</si>
  <si>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</si>
  <si>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</si>
  <si>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</si>
  <si>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</si>
  <si>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</si>
  <si>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</si>
  <si>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</si>
  <si>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</si>
  <si>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</si>
  <si>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</si>
  <si>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</si>
  <si>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</si>
  <si>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</si>
  <si>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</si>
  <si>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</si>
  <si>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</si>
  <si>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</si>
  <si>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</si>
  <si>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</si>
  <si>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</si>
  <si>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</si>
  <si>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</si>
  <si>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</si>
  <si>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</si>
  <si>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</si>
  <si>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</si>
  <si>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</si>
  <si>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</si>
  <si>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</si>
  <si>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</si>
  <si>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</si>
  <si>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</si>
  <si>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</si>
  <si>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</si>
  <si>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</si>
  <si>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</si>
  <si>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</si>
  <si>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</si>
  <si>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</si>
  <si>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</si>
  <si>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</si>
  <si>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</si>
  <si>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</si>
  <si>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</si>
  <si>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</si>
  <si>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</si>
  <si>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</si>
  <si>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</si>
  <si>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</si>
  <si>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</si>
  <si>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</si>
  <si>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</si>
  <si>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</si>
  <si>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</si>
  <si>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</si>
  <si>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</si>
  <si>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</si>
  <si>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</si>
  <si>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</si>
  <si>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</si>
  <si>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</si>
  <si>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</si>
  <si>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</si>
  <si>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</si>
  <si>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</si>
  <si>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</si>
  <si>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</si>
  <si>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</si>
  <si>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</si>
  <si>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</si>
  <si>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</si>
  <si>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</si>
  <si>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</si>
  <si>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</si>
  <si>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</si>
  <si>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</si>
  <si>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</si>
  <si>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</si>
  <si>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</si>
  <si>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</si>
  <si>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</si>
  <si>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</si>
  <si>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</si>
  <si>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</si>
  <si>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</si>
  <si>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</si>
  <si>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</si>
  <si>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</si>
  <si>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</si>
  <si>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</si>
  <si>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</si>
  <si>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</si>
  <si>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</si>
  <si>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</si>
  <si>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</si>
  <si>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</si>
  <si>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</si>
  <si>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</si>
  <si>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</si>
  <si>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</si>
  <si>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</si>
  <si>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</si>
  <si>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</si>
  <si>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</si>
  <si>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</si>
  <si>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</si>
  <si>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</si>
  <si>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</si>
  <si>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</si>
  <si>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</si>
  <si>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</si>
  <si>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</si>
  <si>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</si>
  <si>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</si>
  <si>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</si>
  <si>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</si>
  <si>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</si>
  <si>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</si>
  <si>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</si>
  <si>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</si>
  <si>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</si>
  <si>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</si>
  <si>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</si>
  <si>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</si>
  <si>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</si>
  <si>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</si>
  <si>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</si>
  <si>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</si>
  <si>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</si>
  <si>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</si>
  <si>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</si>
  <si>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</si>
  <si>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</si>
  <si>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</si>
  <si>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</si>
  <si>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</si>
  <si>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</si>
  <si>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</si>
  <si>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</si>
  <si>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</si>
  <si>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</si>
  <si>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</si>
  <si>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</si>
  <si>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</si>
  <si>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</si>
  <si>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</si>
  <si>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</si>
  <si>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</si>
  <si>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</si>
  <si>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</si>
  <si>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</si>
  <si>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</si>
  <si>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</si>
  <si>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</si>
  <si>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</si>
  <si>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</si>
  <si>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</si>
  <si>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</si>
  <si>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</si>
  <si>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</si>
  <si>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</si>
  <si>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</si>
  <si>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</si>
  <si>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</si>
  <si>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</si>
  <si>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</si>
  <si>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</si>
  <si>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</si>
  <si>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</si>
  <si>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</si>
  <si>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</si>
  <si>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</si>
  <si>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</si>
  <si>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</si>
  <si>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</si>
  <si>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</si>
  <si>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</si>
  <si>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</si>
  <si>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</si>
  <si>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</si>
  <si>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</si>
  <si>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</si>
  <si>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</si>
  <si>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</si>
  <si>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</si>
  <si>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</si>
  <si>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</si>
  <si>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</si>
  <si>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</si>
  <si>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</si>
  <si>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</si>
  <si>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</si>
  <si>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</si>
  <si>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</si>
  <si>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</si>
  <si>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</si>
  <si>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</si>
  <si>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</si>
  <si>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</si>
  <si>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</si>
  <si>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</si>
  <si>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</si>
  <si>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</si>
  <si>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</si>
  <si>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</si>
  <si>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</si>
  <si>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</si>
  <si>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</si>
  <si>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</si>
  <si>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</si>
  <si>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</si>
  <si>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</si>
  <si>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</si>
  <si>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</si>
  <si>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</si>
  <si>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</si>
  <si>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</si>
  <si>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</si>
  <si>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</si>
  <si>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</si>
  <si>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</si>
  <si>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</si>
  <si>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</si>
  <si>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</si>
  <si>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</si>
  <si>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</si>
  <si>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</si>
  <si>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</si>
  <si>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</si>
  <si>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</si>
  <si>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</si>
  <si>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</si>
  <si>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</si>
  <si>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</si>
  <si>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</si>
  <si>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</si>
  <si>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</si>
  <si>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</si>
  <si>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</si>
  <si>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</si>
  <si>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</si>
  <si>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</si>
  <si>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</si>
  <si>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</si>
  <si>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</si>
  <si>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</si>
  <si>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</si>
  <si>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</si>
  <si>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</si>
  <si>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</si>
  <si>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</si>
  <si>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</si>
  <si>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</si>
  <si>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</si>
  <si>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</si>
  <si>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</si>
  <si>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</si>
  <si>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</si>
  <si>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</si>
  <si>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</si>
  <si>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</si>
  <si>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</si>
  <si>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</si>
  <si>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</si>
  <si>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</si>
  <si>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</si>
  <si>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</si>
  <si>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</si>
  <si>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</si>
  <si>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</si>
  <si>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</si>
  <si>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</si>
  <si>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</si>
  <si>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</si>
  <si>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</si>
  <si>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</si>
  <si>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</si>
  <si>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</si>
  <si>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</si>
  <si>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</si>
  <si>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</si>
  <si>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</si>
  <si>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</si>
  <si>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</si>
  <si>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</si>
  <si>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</si>
  <si>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</si>
  <si>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</si>
  <si>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</si>
  <si>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</si>
  <si>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</si>
  <si>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</si>
  <si>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</si>
  <si>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</si>
  <si>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</si>
  <si>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</si>
  <si>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</si>
  <si>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</si>
  <si>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</si>
  <si>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</si>
  <si>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</si>
  <si>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</si>
  <si>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</si>
  <si>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</si>
  <si>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</si>
  <si>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</si>
  <si>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</si>
  <si>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</si>
  <si>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</si>
  <si>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</si>
  <si>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</si>
  <si>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</si>
  <si>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</si>
  <si>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</si>
  <si>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</si>
  <si>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</si>
  <si>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</si>
  <si>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</si>
  <si>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</si>
  <si>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</si>
  <si>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</si>
  <si>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</si>
  <si>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</si>
  <si>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</si>
  <si>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</si>
  <si>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</si>
  <si>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</si>
  <si>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</si>
  <si>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</si>
  <si>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</si>
  <si>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</si>
  <si>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</si>
  <si>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</si>
  <si>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</si>
  <si>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</si>
  <si>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</si>
  <si>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</si>
  <si>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</si>
  <si>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</si>
  <si>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</si>
  <si>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</si>
  <si>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</si>
  <si>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</si>
  <si>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</si>
  <si>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</si>
  <si>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</si>
  <si>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</si>
  <si>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</si>
  <si>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</si>
  <si>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</si>
  <si>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</si>
  <si>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</si>
  <si>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</si>
  <si>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</si>
  <si>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</si>
  <si>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</si>
  <si>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</si>
  <si>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</si>
  <si>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</si>
  <si>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</si>
  <si>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</si>
  <si>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</si>
  <si>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</si>
  <si>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</si>
  <si>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</si>
  <si>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</si>
  <si>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</si>
  <si>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</si>
  <si>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</si>
  <si>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</si>
  <si>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</si>
  <si>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</si>
  <si>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</si>
  <si>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</si>
  <si>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</si>
  <si>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</si>
  <si>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</si>
  <si>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</si>
  <si>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</si>
  <si>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</si>
  <si>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</si>
  <si>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</si>
  <si>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</si>
  <si>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</si>
  <si>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</si>
  <si>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</si>
  <si>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</si>
  <si>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</si>
  <si>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</si>
  <si>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</si>
  <si>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</si>
  <si>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</si>
  <si>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</si>
  <si>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</si>
  <si>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</si>
  <si>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</si>
  <si>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</si>
  <si>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</si>
  <si>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</si>
  <si>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</si>
  <si>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</si>
  <si>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</si>
  <si>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</si>
  <si>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</si>
  <si>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</si>
  <si>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</si>
  <si>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</si>
  <si>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</si>
  <si>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</si>
  <si>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</si>
  <si>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</si>
  <si>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</si>
  <si>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</si>
  <si>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</si>
  <si>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</si>
  <si>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</si>
  <si>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</si>
  <si>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</si>
  <si>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</si>
  <si>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</si>
  <si>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</si>
  <si>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</si>
  <si>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</si>
  <si>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</si>
  <si>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</si>
  <si>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</si>
  <si>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</si>
  <si>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</si>
  <si>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</si>
  <si>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</si>
  <si>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</si>
  <si>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</si>
  <si>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</si>
  <si>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</si>
  <si>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</si>
  <si>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</si>
  <si>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</si>
  <si>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</si>
  <si>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</si>
  <si>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</si>
  <si>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</si>
  <si>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</si>
  <si>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</si>
  <si>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</si>
  <si>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</si>
  <si>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</si>
  <si>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</si>
  <si>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</si>
  <si>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</si>
  <si>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</si>
  <si>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</si>
  <si>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</si>
  <si>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</si>
  <si>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</si>
  <si>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</si>
  <si>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</si>
  <si>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</si>
  <si>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</si>
  <si>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</si>
  <si>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</si>
  <si>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</si>
  <si>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</si>
  <si>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</si>
  <si>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</si>
  <si>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</si>
  <si>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</si>
  <si>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</si>
  <si>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</si>
  <si>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</si>
  <si>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</si>
  <si>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</si>
  <si>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</si>
  <si>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</si>
  <si>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</si>
  <si>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</si>
  <si>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</si>
  <si>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</si>
  <si>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</si>
  <si>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</si>
  <si>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</si>
  <si>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</si>
  <si>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</si>
  <si>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</si>
  <si>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</si>
  <si>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</si>
  <si>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</si>
  <si>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</si>
  <si>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</si>
  <si>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</si>
  <si>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</si>
  <si>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</si>
  <si>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</si>
  <si>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</si>
  <si>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</si>
  <si>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</si>
  <si>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</si>
  <si>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</si>
  <si>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</si>
  <si>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</si>
  <si>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</si>
  <si>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</si>
  <si>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</si>
  <si>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</si>
  <si>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</si>
  <si>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</si>
  <si>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</si>
  <si>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</si>
  <si>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</si>
  <si>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</si>
  <si>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</si>
  <si>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</si>
  <si>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</si>
  <si>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</si>
  <si>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</si>
  <si>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</si>
  <si>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</si>
  <si>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</si>
  <si>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</si>
  <si>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</si>
  <si>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</si>
  <si>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</si>
  <si>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</si>
  <si>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</si>
  <si>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</si>
  <si>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</si>
  <si>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</si>
  <si>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</si>
  <si>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</si>
  <si>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</si>
  <si>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</si>
  <si>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</si>
  <si>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</si>
  <si>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</si>
  <si>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</si>
  <si>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</si>
  <si>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</si>
  <si>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</si>
  <si>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</si>
  <si>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</si>
  <si>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</si>
  <si>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</si>
  <si>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</si>
  <si>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</si>
  <si>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</si>
  <si>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</si>
  <si>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</si>
  <si>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</si>
  <si>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</si>
  <si>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</si>
  <si>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</si>
  <si>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</si>
  <si>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</si>
  <si>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</si>
  <si>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</si>
  <si>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</si>
  <si>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</si>
  <si>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</si>
  <si>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</si>
  <si>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</si>
  <si>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</si>
  <si>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</si>
  <si>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</si>
  <si>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</si>
  <si>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</si>
  <si>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</si>
  <si>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</si>
  <si>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</si>
  <si>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</si>
  <si>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</si>
  <si>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</si>
  <si>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</si>
  <si>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</si>
  <si>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</si>
  <si>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</si>
  <si>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</si>
  <si>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</si>
  <si>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</si>
  <si>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</si>
  <si>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</si>
  <si>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</si>
  <si>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</si>
  <si>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</si>
  <si>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</si>
  <si>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</si>
  <si>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</si>
  <si>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</si>
  <si>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</si>
  <si>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</si>
  <si>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</si>
  <si>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</si>
  <si>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</si>
  <si>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</si>
  <si>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</si>
  <si>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</si>
  <si>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</si>
  <si>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</si>
  <si>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</si>
  <si>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</si>
  <si>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</si>
  <si>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</si>
  <si>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</si>
  <si>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</si>
  <si>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</si>
  <si>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</si>
  <si>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</si>
  <si>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</si>
  <si>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</si>
  <si>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</si>
  <si>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</si>
  <si>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</si>
  <si>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</si>
  <si>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</si>
  <si>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</si>
  <si>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</si>
  <si>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</si>
  <si>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</si>
  <si>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</si>
  <si>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</si>
  <si>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</si>
  <si>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</si>
  <si>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</si>
  <si>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</si>
  <si>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</si>
  <si>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</si>
  <si>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</si>
  <si>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</si>
  <si>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</si>
  <si>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</si>
  <si>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</si>
  <si>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</si>
  <si>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</si>
  <si>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</si>
  <si>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</si>
  <si>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</si>
  <si>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</si>
  <si>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</si>
  <si>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</si>
  <si>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</si>
  <si>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</si>
  <si>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</si>
  <si>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</si>
  <si>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</si>
  <si>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</si>
  <si>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</si>
  <si>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</si>
  <si>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</si>
  <si>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</si>
  <si>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</si>
  <si>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</si>
  <si>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</si>
  <si>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</si>
  <si>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</si>
  <si>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</si>
  <si>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</si>
  <si>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</si>
  <si>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</si>
  <si>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</si>
  <si>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</si>
  <si>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</si>
  <si>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</si>
  <si>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</si>
  <si>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</si>
  <si>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</si>
  <si>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</si>
  <si>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</si>
  <si>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</si>
  <si>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</si>
  <si>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</si>
  <si>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</si>
  <si>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</si>
  <si>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</si>
  <si>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</si>
  <si>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</si>
  <si>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</si>
  <si>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</si>
  <si>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</si>
  <si>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</si>
  <si>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</si>
  <si>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</si>
  <si>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</si>
  <si>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</si>
  <si>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</si>
  <si>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</si>
  <si>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</si>
  <si>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</si>
  <si>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</si>
  <si>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</si>
  <si>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</si>
  <si>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</si>
  <si>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</si>
  <si>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</si>
  <si>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</si>
  <si>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</si>
  <si>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</si>
  <si>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</si>
  <si>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</si>
  <si>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</si>
  <si>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</si>
  <si>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</si>
  <si>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</si>
  <si>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</si>
  <si>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</si>
  <si>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</si>
  <si>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</si>
  <si>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</si>
  <si>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</si>
  <si>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</si>
  <si>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</si>
  <si>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</si>
  <si>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</si>
  <si>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</si>
  <si>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</si>
  <si>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</si>
  <si>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</si>
  <si>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</si>
  <si>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</si>
  <si>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</si>
  <si>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</si>
  <si>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</si>
  <si>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</si>
  <si>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</si>
  <si>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</si>
  <si>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</si>
  <si>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</si>
  <si>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</si>
  <si>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</si>
  <si>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</si>
  <si>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</si>
  <si>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</si>
  <si>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</si>
  <si>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</si>
  <si>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</si>
  <si>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</si>
  <si>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</si>
  <si>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</si>
  <si>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</si>
  <si>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</si>
  <si>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</si>
  <si>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</si>
  <si>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</si>
  <si>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</si>
  <si>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</si>
  <si>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</si>
  <si>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</si>
  <si>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</si>
  <si>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</si>
  <si>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</si>
  <si>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</si>
  <si>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</si>
  <si>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</si>
  <si>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</si>
  <si>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</si>
  <si>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</si>
  <si>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</si>
  <si>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</si>
  <si>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</si>
  <si>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</si>
  <si>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</si>
  <si>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</si>
  <si>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</si>
  <si>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</si>
  <si>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</si>
  <si>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</si>
  <si>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</si>
  <si>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</si>
  <si>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</si>
  <si>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</si>
  <si>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</si>
  <si>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</si>
  <si>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</si>
  <si>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</si>
  <si>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</si>
  <si>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</si>
  <si>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</si>
  <si>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</si>
  <si>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</si>
  <si>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</si>
  <si>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</si>
  <si>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</si>
  <si>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</si>
  <si>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</si>
  <si>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</si>
  <si>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</si>
  <si>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</si>
  <si>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</si>
  <si>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</si>
  <si>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</si>
  <si>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</si>
  <si>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</si>
  <si>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</si>
  <si>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</si>
  <si>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</si>
  <si>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</si>
  <si>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</si>
  <si>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</si>
  <si>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</si>
  <si>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</si>
  <si>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</si>
  <si>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</si>
  <si>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</si>
  <si>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</si>
  <si>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</si>
  <si>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</si>
  <si>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</si>
  <si>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</si>
  <si>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</si>
  <si>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</si>
  <si>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</si>
  <si>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</si>
  <si>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</si>
  <si>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</si>
  <si>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</si>
  <si>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</si>
  <si>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</si>
  <si>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</si>
  <si>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</si>
  <si>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</si>
  <si>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</si>
  <si>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</si>
  <si>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</si>
  <si>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</si>
  <si>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</si>
  <si>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</si>
  <si>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</si>
  <si>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</si>
  <si>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</si>
  <si>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</si>
  <si>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</si>
  <si>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</si>
  <si>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</si>
  <si>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</si>
  <si>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</si>
  <si>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</si>
  <si>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</si>
  <si>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</si>
  <si>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</si>
  <si>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</si>
  <si>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</si>
  <si>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</si>
  <si>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</si>
  <si>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</si>
  <si>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</si>
  <si>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</si>
  <si>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</si>
  <si>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</si>
  <si>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</si>
  <si>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</si>
  <si>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</si>
  <si>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</si>
  <si>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</si>
  <si>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</si>
  <si>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</si>
  <si>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</si>
  <si>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</si>
  <si>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</si>
  <si>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</si>
  <si>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</si>
  <si>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</si>
  <si>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</si>
  <si>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</si>
  <si>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</si>
  <si>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</si>
  <si>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</si>
  <si>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</si>
  <si>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</si>
  <si>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</si>
  <si>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</si>
  <si>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</si>
  <si>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</si>
  <si>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</si>
  <si>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</si>
  <si>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</si>
  <si>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</si>
  <si>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</si>
  <si>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</si>
  <si>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</si>
  <si>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</si>
  <si>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</si>
  <si>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</si>
  <si>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</si>
  <si>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</si>
  <si>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</si>
  <si>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</si>
  <si>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</si>
  <si>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</si>
  <si>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</si>
  <si>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</si>
  <si>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</si>
  <si>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</si>
  <si>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</si>
  <si>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</si>
  <si>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</si>
  <si>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</si>
  <si>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</si>
  <si>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</si>
  <si>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</si>
  <si>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</si>
  <si>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</si>
  <si>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</si>
  <si>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</si>
  <si>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</si>
  <si>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</si>
  <si>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</si>
  <si>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</si>
  <si>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</si>
  <si>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</si>
  <si>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</si>
  <si>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</si>
  <si>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</si>
  <si>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</si>
  <si>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</si>
  <si>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</si>
  <si>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</si>
  <si>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</si>
  <si>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</si>
  <si>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</si>
  <si>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</si>
  <si>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</si>
  <si>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</si>
  <si>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</si>
  <si>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</si>
  <si>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</si>
  <si>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</si>
  <si>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</si>
  <si>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</si>
  <si>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</si>
  <si>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</si>
  <si>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</si>
  <si>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</si>
  <si>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</si>
  <si>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</si>
  <si>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</si>
  <si>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</si>
  <si>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</si>
  <si>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</si>
  <si>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</si>
  <si>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</si>
  <si>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</si>
  <si>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</si>
  <si>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</si>
  <si>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</si>
  <si>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</si>
  <si>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</si>
  <si>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</si>
  <si>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</si>
  <si>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</si>
  <si>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</si>
  <si>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</si>
  <si>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</si>
  <si>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</si>
  <si>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</si>
  <si>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</si>
  <si>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</si>
  <si>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</si>
  <si>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</si>
  <si>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</si>
  <si>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</si>
  <si>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</si>
  <si>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</si>
  <si>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</si>
  <si>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</si>
  <si>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</si>
  <si>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</si>
  <si>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</si>
  <si>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</si>
  <si>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</si>
  <si>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</si>
  <si>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</si>
  <si>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</si>
  <si>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</si>
  <si>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</si>
  <si>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</si>
  <si>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</si>
  <si>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</si>
  <si>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</si>
  <si>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</si>
  <si>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</si>
  <si>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</si>
  <si>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</si>
  <si>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</si>
  <si>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</si>
  <si>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</si>
  <si>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</si>
  <si>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</si>
  <si>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</si>
  <si>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</si>
  <si>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</si>
  <si>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</si>
  <si>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</si>
  <si>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</si>
  <si>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</si>
  <si>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</si>
  <si>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</si>
  <si>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</si>
  <si>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</si>
  <si>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</si>
  <si>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</si>
  <si>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</si>
  <si>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</si>
  <si>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</si>
  <si>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</si>
  <si>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</si>
  <si>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</si>
  <si>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</si>
  <si>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</si>
  <si>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</si>
  <si>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</si>
  <si>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</si>
  <si>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</si>
  <si>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</si>
  <si>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</si>
  <si>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</si>
  <si>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</si>
  <si>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</si>
  <si>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</si>
  <si>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</si>
  <si>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</si>
  <si>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</si>
  <si>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</si>
  <si>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</si>
  <si>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</si>
  <si>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</si>
  <si>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</si>
  <si>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</si>
  <si>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</si>
  <si>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</si>
  <si>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</si>
  <si>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</si>
  <si>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</si>
  <si>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</si>
  <si>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</si>
  <si>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</si>
  <si>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</si>
  <si>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</si>
  <si>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</si>
  <si>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</si>
  <si>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</si>
  <si>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</si>
  <si>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</si>
  <si>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</si>
  <si>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</si>
  <si>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</si>
  <si>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</si>
  <si>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</si>
  <si>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</si>
  <si>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</si>
  <si>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</si>
  <si>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</si>
  <si>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</si>
  <si>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</si>
  <si>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</si>
  <si>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</si>
  <si>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</si>
  <si>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</si>
  <si>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</si>
  <si>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</si>
  <si>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</si>
  <si>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</si>
  <si>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</si>
  <si>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</si>
  <si>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</si>
  <si>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</si>
  <si>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</si>
  <si>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</si>
  <si>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</si>
  <si>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</si>
  <si>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</si>
  <si>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</si>
  <si>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</si>
  <si>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</si>
  <si>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</si>
  <si>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</si>
  <si>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</si>
  <si>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</si>
  <si>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</si>
  <si>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</si>
  <si>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</si>
  <si>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</si>
  <si>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</si>
  <si>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</si>
  <si>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</si>
  <si>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</si>
  <si>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</si>
  <si>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</si>
  <si>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</si>
  <si>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</si>
  <si>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</si>
  <si>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</si>
  <si>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</si>
  <si>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</si>
  <si>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</si>
  <si>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</si>
  <si>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</si>
  <si>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</si>
  <si>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</si>
  <si>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</si>
  <si>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</si>
  <si>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</si>
  <si>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</si>
  <si>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</si>
  <si>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</si>
  <si>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</si>
  <si>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</si>
  <si>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</si>
  <si>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</si>
  <si>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</si>
  <si>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</si>
  <si>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</si>
  <si>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</si>
  <si>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</si>
  <si>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</si>
  <si>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</si>
  <si>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</si>
  <si>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</si>
  <si>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</si>
  <si>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</si>
  <si>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</si>
  <si>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</si>
  <si>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</si>
  <si>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</si>
  <si>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</si>
  <si>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</si>
  <si>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</si>
  <si>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</si>
  <si>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</si>
  <si>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</si>
  <si>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</si>
  <si>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</si>
  <si>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</si>
  <si>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</si>
  <si>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</si>
  <si>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</si>
  <si>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</si>
  <si>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</si>
  <si>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</si>
  <si>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</si>
  <si>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</si>
  <si>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</si>
  <si>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</si>
  <si>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</si>
  <si>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</si>
  <si>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</si>
  <si>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</si>
  <si>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</si>
  <si>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</si>
  <si>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</si>
  <si>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</si>
  <si>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</si>
  <si>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</si>
  <si>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</si>
  <si>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</si>
  <si>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</si>
  <si>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</si>
  <si>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</si>
  <si>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</si>
  <si>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</si>
  <si>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</si>
  <si>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</si>
  <si>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</si>
  <si>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</si>
  <si>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</si>
  <si>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</si>
  <si>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</si>
  <si>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</si>
  <si>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</si>
  <si>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</si>
  <si>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</si>
  <si>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</si>
  <si>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</si>
  <si>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</si>
  <si>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</si>
  <si>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</si>
  <si>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</si>
  <si>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</si>
  <si>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</si>
  <si>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</si>
  <si>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</si>
  <si>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</si>
  <si>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</si>
  <si>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</si>
  <si>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</si>
  <si>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</si>
  <si>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</si>
  <si>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</si>
  <si>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</si>
  <si>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</si>
  <si>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</si>
  <si>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</si>
  <si>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</si>
  <si>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</si>
  <si>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</si>
  <si>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</si>
  <si>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</si>
  <si>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</si>
  <si>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</si>
  <si>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</si>
  <si>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</si>
  <si>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</si>
  <si>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</si>
  <si>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</si>
  <si>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</si>
  <si>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</si>
  <si>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</si>
  <si>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</si>
  <si>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</si>
  <si>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</si>
  <si>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</si>
  <si>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</si>
  <si>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</si>
  <si>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</si>
  <si>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</si>
  <si>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</si>
  <si>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</si>
  <si>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</si>
  <si>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</si>
  <si>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</si>
  <si>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</si>
  <si>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</si>
  <si>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</si>
  <si>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</si>
  <si>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</si>
  <si>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</si>
  <si>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</si>
  <si>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</si>
  <si>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</si>
  <si>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</si>
  <si>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</si>
  <si>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</si>
  <si>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</si>
  <si>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</si>
  <si>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</si>
  <si>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</si>
  <si>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</si>
  <si>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</si>
  <si>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</si>
  <si>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</si>
  <si>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</si>
  <si>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</si>
  <si>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</si>
  <si>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</si>
  <si>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</si>
  <si>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</si>
  <si>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</si>
  <si>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</si>
  <si>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</si>
  <si>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</si>
  <si>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</si>
  <si>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</si>
  <si>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</si>
  <si>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</si>
  <si>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</si>
  <si>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</si>
  <si>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</si>
  <si>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</si>
  <si>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</si>
  <si>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</si>
  <si>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</si>
  <si>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</si>
  <si>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</si>
  <si>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</si>
  <si>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</si>
  <si>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</si>
  <si>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</si>
  <si>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</si>
  <si>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</si>
  <si>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</si>
  <si>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</si>
  <si>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</si>
  <si>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</si>
  <si>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</si>
  <si>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</si>
  <si>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</si>
  <si>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</si>
  <si>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</si>
  <si>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</si>
  <si>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</si>
  <si>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</si>
  <si>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</si>
  <si>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</si>
  <si>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</si>
  <si>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</si>
  <si>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</si>
  <si>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</si>
  <si>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</si>
  <si>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</si>
  <si>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</si>
  <si>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</si>
  <si>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</si>
  <si>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</si>
  <si>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</si>
  <si>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</si>
  <si>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</si>
  <si>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</si>
  <si>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</si>
  <si>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</si>
  <si>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</si>
  <si>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</si>
  <si>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</si>
  <si>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</si>
  <si>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</si>
  <si>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</si>
  <si>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</si>
  <si>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</si>
  <si>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</si>
  <si>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</si>
  <si>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</si>
  <si>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</si>
  <si>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</si>
  <si>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</si>
  <si>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</si>
  <si>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</si>
  <si>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</si>
  <si>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</si>
  <si>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</si>
  <si>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</si>
  <si>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</si>
  <si>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</si>
  <si>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</si>
  <si>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</si>
  <si>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</si>
  <si>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</si>
  <si>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</si>
  <si>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</si>
  <si>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</si>
  <si>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</si>
  <si>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</si>
  <si>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</si>
  <si>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</si>
  <si>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</si>
  <si>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</si>
  <si>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</si>
  <si>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</si>
  <si>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</si>
  <si>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</si>
  <si>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</si>
  <si>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</si>
  <si>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</si>
  <si>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</si>
  <si>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</si>
  <si>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</si>
  <si>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</si>
  <si>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</si>
  <si>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</si>
  <si>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</si>
  <si>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</si>
  <si>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</si>
  <si>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</si>
  <si>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</si>
  <si>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</si>
  <si>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</si>
  <si>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</si>
  <si>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</si>
  <si>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</si>
  <si>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</si>
  <si>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</si>
  <si>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</si>
  <si>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</si>
  <si>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</si>
  <si>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</si>
  <si>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</si>
  <si>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</si>
  <si>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</si>
  <si>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</si>
  <si>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</si>
  <si>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</si>
  <si>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</si>
  <si>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</si>
  <si>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</si>
  <si>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</si>
  <si>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</si>
  <si>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</si>
  <si>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</si>
  <si>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</si>
  <si>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</si>
  <si>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</si>
  <si>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</si>
  <si>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</si>
  <si>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</si>
  <si>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</si>
  <si>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</si>
  <si>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</si>
  <si>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</si>
  <si>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</si>
  <si>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</si>
  <si>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</si>
  <si>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</si>
  <si>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</si>
  <si>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</si>
  <si>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</si>
  <si>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</si>
  <si>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</si>
  <si>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</si>
  <si>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</si>
  <si>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</si>
  <si>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</si>
  <si>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</si>
  <si>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</si>
  <si>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</si>
  <si>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</si>
  <si>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</si>
  <si>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</si>
  <si>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</si>
  <si>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</si>
  <si>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</si>
  <si>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</si>
  <si>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</si>
  <si>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</si>
  <si>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</si>
  <si>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</si>
  <si>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</si>
  <si>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</si>
  <si>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</si>
  <si>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</si>
  <si>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</si>
  <si>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</si>
  <si>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</si>
  <si>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</si>
  <si>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</si>
  <si>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</si>
  <si>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</si>
  <si>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</si>
  <si>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</si>
  <si>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</si>
  <si>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</si>
  <si>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</si>
  <si>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</si>
  <si>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</si>
  <si>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</si>
  <si>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</si>
  <si>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</si>
  <si>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</si>
  <si>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</si>
  <si>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</si>
  <si>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</si>
  <si>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</si>
  <si>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</si>
  <si>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</si>
  <si>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</si>
  <si>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</si>
  <si>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</si>
  <si>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</si>
  <si>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</si>
  <si>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</si>
  <si>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</si>
  <si>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</si>
  <si>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</si>
  <si>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</si>
  <si>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</si>
  <si>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</si>
  <si>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</si>
  <si>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</si>
  <si>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</si>
  <si>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</si>
  <si>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</si>
  <si>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</si>
  <si>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</si>
  <si>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</si>
  <si>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</si>
  <si>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</si>
  <si>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</si>
  <si>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</si>
  <si>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</si>
  <si>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</si>
  <si>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</si>
  <si>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</si>
  <si>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</si>
  <si>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</si>
  <si>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</si>
  <si>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</si>
  <si>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</si>
  <si>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</si>
  <si>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</si>
  <si>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</si>
  <si>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</si>
  <si>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</si>
  <si>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</si>
  <si>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</si>
  <si>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</si>
  <si>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</si>
  <si>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</si>
  <si>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</si>
  <si>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</si>
  <si>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</si>
  <si>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</si>
  <si>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</si>
  <si>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</si>
  <si>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</si>
  <si>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</si>
  <si>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</si>
  <si>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</si>
  <si>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</si>
  <si>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</si>
  <si>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</si>
  <si>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</si>
  <si>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</si>
  <si>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</si>
  <si>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</si>
  <si>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</si>
  <si>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</si>
  <si>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</si>
  <si>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</si>
  <si>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</si>
  <si>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</si>
  <si>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</si>
  <si>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</si>
  <si>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</si>
  <si>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</si>
  <si>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</si>
  <si>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</si>
  <si>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</si>
  <si>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</si>
  <si>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</si>
  <si>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</si>
  <si>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</si>
  <si>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</si>
  <si>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</si>
  <si>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</si>
  <si>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</si>
  <si>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</si>
  <si>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</si>
  <si>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</si>
  <si>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</si>
  <si>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</si>
  <si>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</si>
  <si>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</si>
  <si>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</si>
  <si>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</si>
  <si>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</si>
  <si>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</si>
  <si>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</si>
  <si>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</si>
  <si>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</si>
  <si>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</si>
  <si>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</si>
  <si>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</si>
  <si>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</si>
  <si>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</si>
  <si>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</si>
  <si>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</si>
  <si>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</si>
  <si>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</si>
  <si>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</si>
  <si>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</si>
  <si>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</si>
  <si>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</si>
  <si>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</si>
  <si>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</si>
  <si>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</si>
  <si>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</si>
  <si>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</si>
  <si>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</si>
  <si>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</si>
  <si>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</si>
  <si>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</si>
  <si>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</si>
  <si>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</si>
  <si>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</si>
  <si>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</si>
  <si>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</si>
  <si>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</si>
  <si>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</si>
  <si>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</si>
  <si>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</si>
  <si>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</si>
  <si>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</si>
  <si>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</si>
  <si>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</si>
  <si>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</si>
  <si>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</si>
  <si>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</si>
  <si>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</si>
  <si>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</si>
  <si>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</si>
  <si>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</si>
  <si>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</si>
  <si>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</si>
  <si>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</si>
  <si>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</si>
  <si>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</si>
  <si>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</si>
  <si>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</si>
  <si>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</si>
  <si>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</si>
  <si>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</si>
  <si>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</si>
  <si>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</si>
  <si>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</si>
  <si>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</si>
  <si>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</si>
  <si>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</si>
  <si>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</si>
  <si>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</si>
  <si>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</si>
  <si>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</si>
  <si>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</si>
  <si>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</si>
  <si>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</si>
  <si>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</si>
  <si>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</si>
  <si>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</si>
  <si>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</si>
  <si>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</si>
  <si>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</si>
  <si>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</si>
  <si>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</si>
  <si>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</si>
  <si>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</si>
  <si>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</si>
  <si>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</si>
  <si>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</si>
  <si>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</si>
  <si>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</si>
  <si>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</si>
  <si>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</si>
  <si>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</si>
  <si>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</si>
  <si>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</si>
  <si>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</si>
  <si>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</si>
  <si>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</si>
  <si>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</si>
  <si>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</si>
  <si>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</si>
  <si>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</si>
  <si>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</si>
  <si>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</si>
  <si>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</si>
  <si>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</si>
  <si>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</si>
  <si>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</si>
  <si>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</si>
  <si>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</si>
  <si>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</si>
  <si>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</si>
  <si>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</si>
  <si>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</si>
  <si>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</si>
  <si>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</si>
  <si>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</si>
  <si>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</si>
  <si>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</si>
  <si>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</si>
  <si>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</si>
  <si>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</si>
  <si>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</si>
  <si>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</si>
  <si>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</si>
  <si>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</si>
  <si>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</si>
  <si>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</si>
  <si>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</si>
  <si>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</si>
  <si>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</si>
  <si>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</si>
  <si>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</si>
  <si>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</si>
  <si>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</si>
  <si>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</si>
  <si>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</si>
  <si>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</si>
  <si>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</si>
  <si>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</si>
  <si>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</si>
  <si>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</si>
  <si>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</si>
  <si>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</si>
  <si>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</si>
  <si>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</si>
  <si>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</si>
  <si>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</si>
  <si>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</si>
  <si>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</si>
  <si>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</si>
  <si>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</si>
  <si>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</si>
  <si>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</si>
  <si>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</si>
  <si>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</si>
  <si>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</si>
  <si>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</si>
  <si>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</si>
  <si>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</si>
  <si>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</si>
  <si>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</si>
  <si>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</si>
  <si>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</si>
  <si>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</si>
  <si>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</si>
  <si>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</si>
  <si>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</si>
  <si>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</si>
  <si>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</si>
  <si>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</si>
  <si>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</si>
  <si>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</si>
  <si>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</si>
  <si>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</si>
  <si>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</si>
  <si>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</si>
  <si>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</si>
  <si>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</si>
  <si>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</si>
  <si>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</si>
  <si>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</si>
  <si>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</si>
  <si>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</si>
  <si>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</si>
  <si>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</si>
  <si>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</si>
  <si>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</si>
  <si>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</si>
  <si>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</si>
  <si>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</si>
  <si>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</si>
  <si>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</si>
  <si>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</si>
  <si>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</si>
  <si>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</si>
  <si>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</si>
  <si>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</si>
  <si>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</si>
  <si>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</si>
  <si>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</si>
  <si>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</si>
  <si>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</si>
  <si>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</si>
  <si>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</si>
  <si>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</si>
  <si>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</si>
  <si>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</si>
  <si>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</si>
  <si>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</si>
  <si>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</si>
  <si>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</si>
  <si>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</si>
  <si>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</si>
  <si>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</si>
  <si>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</si>
  <si>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</si>
  <si>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</si>
  <si>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</si>
  <si>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</si>
  <si>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</si>
  <si>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</si>
  <si>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</si>
  <si>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</si>
  <si>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</si>
  <si>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</si>
  <si>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</si>
  <si>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</si>
  <si>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</si>
  <si>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</si>
  <si>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</si>
  <si>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</si>
  <si>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</si>
  <si>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</si>
  <si>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</si>
  <si>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</si>
  <si>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</si>
  <si>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</si>
  <si>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</si>
  <si>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</si>
  <si>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</si>
  <si>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</si>
  <si>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</si>
  <si>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</si>
  <si>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</si>
  <si>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</si>
  <si>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</si>
  <si>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</si>
  <si>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</si>
  <si>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</si>
  <si>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</si>
  <si>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</si>
  <si>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</si>
  <si>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</si>
  <si>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</si>
  <si>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</si>
  <si>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</si>
  <si>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</si>
  <si>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</si>
  <si>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</si>
  <si>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</si>
  <si>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</si>
  <si>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</si>
  <si>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</si>
  <si>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</si>
  <si>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</si>
  <si>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</si>
  <si>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</si>
  <si>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</si>
  <si>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</si>
  <si>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</si>
  <si>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</si>
  <si>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</si>
  <si>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</si>
  <si>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</si>
  <si>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</si>
  <si>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</si>
  <si>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</si>
  <si>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</si>
  <si>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</si>
  <si>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</si>
  <si>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</si>
  <si>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</si>
  <si>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</si>
  <si>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</si>
  <si>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</si>
  <si>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</si>
  <si>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</si>
  <si>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</si>
  <si>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</si>
  <si>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</si>
  <si>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</si>
  <si>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</si>
  <si>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</si>
  <si>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</si>
  <si>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</si>
  <si>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</si>
  <si>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</si>
  <si>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</si>
  <si>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</si>
  <si>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</si>
  <si>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</si>
  <si>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</si>
  <si>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</si>
  <si>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</si>
  <si>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</si>
  <si>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</si>
  <si>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</si>
  <si>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</si>
  <si>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</si>
  <si>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</si>
  <si>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</si>
  <si>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</si>
  <si>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</si>
  <si>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</si>
  <si>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</si>
  <si>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</si>
  <si>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</si>
  <si>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</si>
  <si>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</si>
  <si>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</si>
  <si>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</si>
  <si>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</si>
  <si>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</si>
  <si>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</si>
  <si>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</si>
  <si>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</si>
  <si>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</si>
  <si>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</si>
  <si>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</si>
  <si>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</si>
  <si>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</si>
  <si>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</si>
  <si>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</si>
  <si>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</si>
  <si>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</si>
  <si>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</si>
  <si>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</si>
  <si>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</si>
  <si>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</si>
  <si>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</si>
  <si>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</si>
  <si>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</si>
  <si>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</si>
  <si>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</si>
  <si>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</si>
  <si>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</si>
  <si>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</si>
  <si>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</si>
  <si>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</si>
  <si>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</si>
  <si>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</si>
  <si>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</si>
  <si>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</si>
  <si>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</si>
  <si>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</si>
  <si>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</si>
  <si>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</si>
  <si>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</si>
  <si>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</si>
  <si>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</si>
  <si>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</si>
  <si>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</si>
  <si>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</si>
  <si>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</si>
  <si>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</si>
  <si>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</si>
  <si>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</si>
  <si>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</si>
  <si>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</si>
  <si>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</si>
  <si>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</si>
  <si>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</si>
  <si>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</si>
  <si>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</si>
  <si>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</si>
  <si>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</si>
  <si>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</si>
  <si>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</si>
  <si>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</si>
  <si>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</si>
  <si>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</si>
  <si>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</si>
  <si>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</si>
  <si>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</si>
  <si>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</si>
  <si>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</si>
  <si>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</si>
  <si>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</si>
  <si>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</si>
  <si>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</si>
  <si>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</si>
  <si>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</si>
  <si>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</si>
  <si>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</si>
  <si>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</si>
  <si>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</si>
  <si>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</si>
  <si>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</si>
  <si>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</si>
  <si>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</si>
  <si>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</si>
  <si>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</si>
  <si>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</si>
  <si>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</si>
  <si>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</si>
  <si>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</si>
  <si>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</si>
  <si>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</si>
  <si>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</si>
  <si>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</si>
  <si>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</si>
  <si>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</si>
  <si>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</si>
  <si>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</si>
  <si>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</si>
  <si>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</si>
  <si>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</si>
  <si>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</si>
  <si>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</si>
  <si>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</si>
  <si>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</si>
  <si>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</si>
  <si>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</si>
  <si>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</si>
  <si>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</si>
  <si>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</si>
  <si>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</si>
  <si>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</si>
  <si>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</si>
  <si>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</si>
  <si>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</si>
  <si>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</si>
  <si>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</si>
  <si>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</si>
  <si>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</si>
  <si>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</si>
  <si>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</si>
  <si>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</si>
  <si>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</si>
  <si>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</si>
  <si>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</si>
  <si>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</si>
  <si>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</si>
  <si>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</si>
  <si>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</si>
  <si>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</si>
  <si>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</si>
  <si>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</si>
  <si>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</si>
  <si>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</si>
  <si>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</si>
  <si>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</si>
  <si>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</si>
  <si>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</si>
  <si>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</si>
  <si>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</si>
  <si>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</si>
  <si>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</si>
  <si>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</si>
  <si>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</si>
  <si>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</si>
  <si>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</si>
  <si>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</si>
  <si>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</si>
  <si>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</si>
  <si>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</si>
  <si>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</si>
  <si>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</si>
  <si>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</si>
  <si>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</si>
  <si>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</si>
  <si>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</si>
  <si>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</si>
  <si>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</si>
  <si>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</si>
  <si>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</si>
  <si>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</si>
  <si>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</si>
  <si>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</si>
  <si>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</si>
  <si>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</si>
  <si>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</si>
  <si>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</si>
  <si>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</si>
  <si>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</si>
  <si>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</si>
  <si>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</si>
  <si>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</si>
  <si>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</si>
  <si>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</si>
  <si>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</si>
  <si>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</si>
  <si>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</si>
  <si>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</si>
  <si>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</si>
  <si>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</si>
  <si>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</si>
  <si>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</si>
  <si>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</si>
  <si>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</si>
  <si>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</si>
  <si>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</si>
  <si>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</si>
  <si>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</si>
  <si>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</si>
  <si>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</si>
  <si>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</si>
  <si>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</si>
  <si>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</si>
  <si>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</si>
  <si>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</si>
  <si>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</si>
  <si>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</si>
  <si>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</si>
  <si>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</si>
  <si>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</si>
  <si>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</si>
  <si>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</si>
  <si>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</si>
  <si>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</si>
  <si>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</si>
  <si>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</si>
  <si>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</si>
  <si>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</si>
  <si>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</si>
  <si>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</si>
  <si>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</si>
  <si>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</si>
  <si>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</si>
  <si>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</si>
  <si>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</si>
  <si>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</si>
  <si>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</si>
  <si>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</si>
  <si>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</si>
  <si>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</si>
  <si>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</si>
  <si>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</si>
  <si>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</si>
  <si>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</si>
  <si>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</si>
  <si>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</si>
  <si>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</si>
  <si>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</si>
  <si>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</si>
  <si>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</si>
  <si>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</si>
  <si>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</si>
  <si>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</si>
  <si>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</si>
  <si>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</si>
  <si>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</si>
  <si>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</si>
  <si>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</si>
  <si>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</si>
  <si>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</si>
  <si>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</si>
  <si>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</si>
  <si>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</si>
  <si>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</si>
  <si>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</si>
  <si>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</si>
  <si>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</si>
  <si>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</si>
  <si>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</si>
  <si>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</si>
  <si>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</si>
  <si>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</si>
  <si>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</si>
  <si>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</si>
  <si>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</si>
  <si>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</si>
  <si>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</si>
  <si>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</si>
  <si>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</si>
  <si>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</si>
  <si>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</si>
  <si>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</si>
  <si>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</si>
  <si>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</si>
  <si>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</si>
  <si>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</si>
  <si>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</si>
  <si>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</si>
  <si>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</si>
  <si>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</si>
  <si>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</si>
  <si>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</si>
  <si>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</si>
  <si>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</si>
  <si>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</si>
  <si>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</si>
  <si>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</si>
  <si>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</si>
  <si>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</si>
  <si>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</si>
  <si>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</si>
  <si>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</si>
  <si>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</si>
  <si>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</si>
  <si>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</si>
  <si>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</si>
  <si>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</si>
  <si>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</si>
  <si>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</si>
  <si>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</si>
  <si>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</si>
  <si>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</si>
  <si>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</si>
  <si>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</si>
  <si>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</si>
  <si>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</si>
  <si>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</si>
  <si>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</si>
  <si>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</si>
  <si>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</si>
  <si>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</si>
  <si>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</si>
  <si>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</si>
  <si>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</si>
  <si>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</si>
  <si>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</si>
  <si>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</si>
  <si>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</si>
  <si>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</si>
  <si>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</si>
  <si>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</si>
  <si>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</si>
  <si>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</si>
  <si>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</si>
  <si>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</si>
  <si>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</si>
  <si>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</si>
  <si>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</si>
  <si>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</si>
  <si>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</si>
  <si>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</si>
  <si>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</si>
  <si>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</si>
  <si>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</si>
  <si>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</si>
  <si>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</si>
  <si>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</si>
  <si>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</si>
  <si>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</si>
  <si>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</si>
  <si>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</si>
  <si>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</si>
  <si>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</si>
  <si>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</si>
  <si>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</si>
  <si>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</si>
  <si>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</si>
  <si>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</si>
  <si>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</si>
  <si>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</si>
  <si>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</si>
  <si>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</si>
  <si>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</si>
  <si>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</si>
  <si>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</si>
  <si>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</si>
  <si>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</si>
  <si>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</si>
  <si>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</si>
  <si>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</si>
  <si>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</si>
  <si>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</si>
  <si>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</si>
  <si>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</si>
  <si>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</si>
  <si>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</si>
  <si>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</si>
  <si>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</si>
  <si>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</si>
  <si>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</si>
  <si>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</si>
  <si>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</si>
  <si>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</si>
  <si>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</si>
  <si>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</si>
  <si>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</si>
  <si>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</si>
  <si>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</si>
  <si>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</si>
  <si>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</si>
  <si>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</si>
  <si>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</si>
  <si>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</si>
  <si>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</si>
  <si>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</si>
  <si>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</si>
  <si>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</si>
  <si>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</si>
  <si>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</si>
  <si>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</si>
  <si>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</si>
  <si>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</si>
  <si>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</si>
  <si>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</si>
  <si>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</si>
  <si>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</si>
  <si>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</si>
  <si>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</si>
  <si>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</si>
  <si>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</si>
  <si>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</si>
  <si>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</si>
  <si>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</si>
  <si>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</si>
  <si>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</si>
  <si>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</si>
  <si>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</si>
  <si>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</si>
  <si>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</si>
  <si>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</si>
  <si>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</si>
  <si>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</si>
  <si>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</si>
  <si>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</si>
  <si>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</si>
  <si>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</si>
  <si>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</si>
  <si>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</si>
  <si>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</si>
  <si>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</si>
  <si>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</si>
  <si>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</si>
  <si>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</si>
  <si>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</si>
  <si>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</si>
  <si>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</si>
  <si>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</si>
  <si>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</si>
  <si>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</si>
  <si>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</si>
  <si>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</si>
  <si>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</si>
  <si>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</si>
  <si>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</si>
  <si>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</si>
  <si>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</si>
  <si>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</si>
  <si>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</si>
  <si>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</si>
  <si>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</si>
  <si>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</si>
  <si>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</si>
  <si>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</si>
  <si>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</si>
  <si>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</si>
  <si>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</si>
  <si>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</si>
  <si>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</si>
  <si>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</si>
  <si>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</si>
  <si>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</si>
  <si>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</si>
  <si>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</si>
  <si>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</si>
  <si>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</si>
  <si>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</si>
  <si>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</si>
  <si>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</si>
  <si>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</si>
  <si>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</si>
  <si>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</si>
  <si>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</si>
  <si>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</si>
  <si>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</si>
  <si>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</si>
  <si>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</si>
  <si>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</si>
  <si>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</si>
  <si>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</si>
  <si>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</si>
  <si>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</si>
  <si>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</si>
  <si>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</si>
  <si>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</si>
  <si>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</si>
  <si>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</si>
  <si>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</si>
  <si>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</si>
  <si>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</si>
  <si>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</si>
  <si>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</si>
  <si>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</si>
  <si>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</si>
  <si>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</si>
  <si>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</si>
  <si>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</si>
  <si>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</si>
  <si>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</si>
  <si>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</si>
  <si>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</si>
  <si>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</si>
  <si>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</si>
  <si>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</si>
  <si>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</si>
  <si>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</si>
  <si>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</si>
  <si>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</si>
  <si>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</si>
  <si>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</si>
  <si>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</si>
  <si>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</si>
  <si>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</si>
  <si>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</si>
  <si>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</si>
  <si>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</si>
  <si>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</si>
  <si>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</si>
  <si>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</si>
  <si>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</si>
  <si>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</si>
  <si>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</si>
  <si>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</si>
  <si>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</si>
  <si>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</si>
  <si>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</si>
  <si>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</si>
  <si>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</si>
  <si>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</si>
  <si>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</si>
  <si>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</si>
  <si>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</si>
  <si>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</si>
  <si>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</si>
  <si>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</si>
  <si>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</si>
  <si>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</si>
  <si>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</si>
  <si>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</si>
  <si>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</si>
  <si>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</si>
  <si>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</si>
  <si>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</si>
  <si>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</si>
  <si>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</si>
  <si>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</si>
  <si>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</si>
  <si>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</si>
  <si>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</si>
  <si>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</si>
  <si>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</si>
  <si>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</si>
  <si>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</si>
  <si>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</si>
  <si>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</si>
  <si>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</si>
  <si>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</si>
  <si>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</si>
  <si>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</si>
  <si>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</si>
  <si>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</si>
  <si>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</si>
  <si>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</si>
  <si>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</si>
  <si>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</si>
  <si>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</si>
  <si>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</si>
  <si>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</si>
  <si>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</si>
  <si>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</si>
  <si>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</si>
  <si>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</si>
  <si>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</si>
  <si>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</si>
  <si>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</si>
  <si>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</si>
  <si>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</si>
  <si>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</si>
  <si>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</si>
  <si>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</si>
  <si>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</si>
  <si>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</si>
  <si>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</si>
  <si>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</si>
  <si>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</si>
  <si>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</si>
  <si>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</si>
  <si>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</si>
  <si>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</si>
  <si>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</si>
  <si>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</si>
  <si>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</si>
  <si>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</si>
  <si>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</si>
  <si>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</si>
  <si>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</si>
  <si>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</si>
  <si>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</si>
  <si>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</si>
  <si>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</si>
  <si>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</si>
  <si>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</si>
  <si>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</si>
  <si>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</si>
  <si>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</si>
  <si>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</si>
  <si>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</si>
  <si>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</si>
  <si>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</si>
  <si>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</si>
  <si>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</si>
  <si>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</si>
  <si>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</si>
  <si>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</si>
  <si>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</si>
  <si>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</si>
  <si>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</si>
  <si>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</si>
  <si>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</si>
  <si>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</si>
  <si>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</si>
  <si>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</si>
  <si>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</si>
  <si>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</si>
  <si>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</si>
  <si>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</si>
  <si>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</si>
  <si>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</si>
  <si>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</si>
  <si>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</si>
  <si>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</si>
  <si>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</si>
  <si>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</si>
  <si>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</si>
  <si>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</si>
  <si>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</si>
  <si>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</si>
  <si>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</si>
  <si>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</si>
  <si>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</si>
  <si>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</si>
  <si>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</si>
  <si>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</si>
  <si>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</si>
  <si>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</si>
  <si>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</si>
  <si>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</si>
  <si>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</si>
  <si>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</si>
  <si>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</si>
  <si>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</si>
  <si>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</si>
  <si>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</si>
  <si>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</si>
  <si>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</si>
  <si>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</si>
  <si>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</si>
  <si>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</si>
  <si>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</si>
  <si>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</si>
  <si>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</si>
  <si>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</si>
  <si>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</si>
  <si>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</si>
  <si>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</si>
  <si>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</si>
  <si>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</si>
  <si>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</si>
  <si>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</si>
  <si>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</si>
  <si>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</si>
  <si>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</si>
  <si>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</si>
  <si>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</si>
  <si>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</si>
  <si>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</si>
  <si>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</si>
  <si>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</si>
  <si>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</si>
  <si>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</si>
  <si>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</si>
  <si>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</si>
  <si>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</si>
  <si>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</si>
  <si>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</si>
  <si>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</si>
  <si>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</si>
  <si>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</si>
  <si>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</si>
  <si>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</si>
  <si>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</si>
  <si>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</si>
  <si>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</si>
  <si>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</si>
  <si>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</si>
  <si>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</si>
  <si>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</si>
  <si>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</si>
  <si>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</si>
  <si>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</si>
  <si>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</si>
  <si>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</si>
  <si>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</si>
  <si>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</si>
  <si>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</si>
  <si>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</si>
  <si>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</si>
  <si>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</si>
  <si>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</si>
  <si>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</si>
  <si>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</si>
  <si>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</si>
  <si>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</si>
  <si>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</si>
  <si>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</si>
  <si>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</si>
  <si>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</si>
  <si>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</si>
  <si>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</si>
  <si>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</si>
  <si>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</si>
  <si>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</si>
  <si>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</si>
  <si>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</si>
  <si>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</si>
  <si>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</si>
  <si>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</si>
  <si>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</si>
  <si>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</si>
  <si>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</si>
  <si>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</si>
  <si>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</si>
  <si>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</si>
  <si>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</si>
  <si>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</si>
  <si>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</si>
  <si>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</si>
  <si>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</si>
  <si>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</si>
  <si>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</si>
  <si>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</si>
  <si>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</si>
  <si>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</si>
  <si>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</si>
  <si>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</si>
  <si>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</si>
  <si>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</si>
  <si>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</si>
  <si>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</si>
  <si>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</si>
  <si>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</si>
  <si>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</si>
  <si>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</si>
  <si>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</si>
  <si>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</si>
  <si>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</si>
  <si>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</si>
  <si>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</si>
  <si>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</si>
  <si>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</si>
  <si>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</si>
  <si>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</si>
  <si>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</si>
  <si>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</si>
  <si>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</si>
  <si>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</si>
  <si>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</si>
  <si>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</si>
  <si>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</si>
  <si>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</si>
  <si>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</si>
  <si>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</si>
  <si>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</si>
  <si>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</si>
  <si>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</si>
  <si>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</si>
  <si>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</si>
  <si>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</si>
  <si>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</si>
  <si>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</si>
  <si>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</si>
  <si>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</si>
  <si>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</si>
  <si>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</si>
  <si>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</si>
  <si>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</si>
  <si>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</si>
  <si>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</si>
  <si>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</si>
  <si>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</si>
  <si>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</si>
  <si>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</si>
  <si>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</si>
  <si>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</si>
  <si>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</si>
  <si>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</si>
  <si>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</si>
  <si>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</si>
  <si>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</si>
  <si>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</si>
  <si>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</si>
  <si>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</si>
  <si>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</si>
  <si>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</si>
  <si>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</si>
  <si>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</si>
  <si>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</si>
  <si>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</si>
  <si>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</si>
  <si>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</si>
  <si>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</si>
  <si>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</si>
  <si>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</si>
  <si>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</si>
  <si>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</si>
  <si>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</si>
  <si>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</si>
  <si>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</si>
  <si>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</si>
  <si>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</si>
  <si>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</si>
  <si>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</si>
  <si>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</si>
  <si>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</si>
  <si>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</si>
  <si>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</si>
  <si>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</si>
  <si>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</si>
  <si>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</si>
  <si>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</si>
  <si>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</si>
  <si>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</si>
  <si>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</si>
  <si>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</si>
  <si>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</si>
  <si>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</si>
  <si>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</si>
  <si>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</si>
  <si>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</si>
  <si>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</si>
  <si>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</si>
  <si>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</si>
  <si>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</si>
  <si>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</si>
  <si>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</si>
  <si>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</si>
  <si>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</si>
  <si>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</si>
  <si>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</si>
  <si>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</si>
  <si>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</si>
  <si>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</si>
  <si>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</si>
  <si>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</si>
  <si>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</si>
  <si>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</si>
  <si>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</si>
  <si>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</si>
  <si>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</si>
  <si>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</si>
  <si>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</si>
  <si>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</si>
  <si>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</si>
  <si>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</si>
  <si>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</si>
  <si>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</si>
  <si>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</si>
  <si>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</si>
  <si>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</si>
  <si>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</si>
  <si>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</si>
  <si>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</si>
  <si>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</si>
  <si>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</si>
  <si>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</si>
  <si>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</si>
  <si>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</si>
  <si>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</si>
  <si>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</si>
  <si>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</si>
  <si>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</si>
  <si>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</si>
  <si>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</si>
  <si>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</si>
  <si>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</si>
  <si>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</si>
  <si>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</si>
  <si>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</si>
  <si>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</si>
  <si>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</si>
  <si>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</si>
  <si>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</si>
  <si>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</si>
  <si>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</si>
  <si>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</si>
  <si>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</si>
  <si>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</si>
  <si>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</si>
  <si>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</si>
  <si>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</si>
  <si>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</si>
  <si>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</si>
  <si>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</si>
  <si>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</si>
  <si>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</si>
  <si>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</si>
  <si>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</si>
  <si>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</si>
  <si>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</si>
  <si>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</si>
  <si>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</si>
  <si>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</si>
  <si>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</si>
  <si>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</si>
  <si>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</si>
  <si>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</si>
  <si>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</si>
  <si>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</si>
  <si>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</si>
  <si>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</si>
  <si>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</si>
  <si>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</si>
  <si>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</si>
  <si>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</si>
  <si>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</si>
  <si>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</si>
  <si>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</si>
  <si>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</si>
  <si>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</si>
  <si>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</si>
  <si>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</si>
  <si>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</si>
  <si>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</si>
  <si>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</si>
  <si>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</si>
  <si>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</si>
  <si>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</si>
  <si>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</si>
  <si>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</si>
  <si>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</si>
  <si>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</si>
  <si>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</si>
  <si>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</si>
  <si>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</si>
  <si>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</si>
  <si>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</si>
  <si>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</si>
  <si>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</si>
  <si>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</si>
  <si>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</si>
  <si>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</si>
  <si>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</si>
  <si>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</si>
  <si>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</si>
  <si>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</si>
  <si>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</si>
  <si>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</si>
  <si>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</si>
  <si>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</si>
  <si>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</si>
  <si>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</si>
  <si>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</si>
  <si>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</si>
  <si>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</si>
  <si>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</si>
  <si>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</si>
  <si>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</si>
  <si>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</si>
  <si>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</si>
  <si>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</si>
  <si>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</si>
  <si>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</si>
  <si>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</si>
  <si>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</si>
  <si>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</si>
  <si>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</si>
  <si>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</si>
  <si>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</si>
  <si>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</si>
  <si>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</si>
  <si>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</si>
  <si>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</si>
  <si>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</si>
  <si>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</si>
  <si>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</si>
  <si>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</si>
  <si>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</si>
  <si>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</si>
  <si>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</si>
  <si>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</si>
  <si>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</si>
  <si>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</si>
  <si>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</si>
  <si>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</si>
  <si>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</si>
  <si>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</si>
  <si>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</si>
  <si>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</si>
  <si>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</si>
  <si>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</si>
  <si>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</si>
  <si>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</si>
  <si>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</si>
  <si>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</si>
  <si>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</si>
  <si>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</si>
  <si>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</si>
  <si>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</si>
  <si>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</si>
  <si>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</si>
  <si>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</si>
  <si>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</si>
  <si>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</si>
  <si>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</si>
  <si>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</si>
  <si>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</si>
  <si>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</si>
  <si>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</si>
  <si>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</si>
  <si>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</si>
  <si>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</si>
  <si>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</si>
  <si>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</si>
  <si>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</si>
  <si>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</si>
  <si>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</si>
  <si>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</si>
  <si>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</si>
  <si>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</si>
  <si>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</si>
  <si>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</si>
  <si>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</si>
  <si>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</si>
  <si>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</si>
  <si>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</si>
  <si>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</si>
  <si>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</si>
  <si>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</si>
  <si>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</si>
  <si>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</si>
  <si>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</si>
  <si>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</si>
  <si>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</si>
  <si>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</si>
  <si>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</si>
  <si>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</si>
  <si>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</si>
  <si>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</si>
  <si>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</si>
  <si>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</si>
  <si>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</si>
  <si>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</si>
  <si>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</si>
  <si>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</si>
  <si>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</si>
  <si>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</si>
  <si>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</si>
  <si>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</si>
  <si>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</si>
  <si>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</si>
  <si>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</si>
  <si>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</si>
  <si>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</si>
  <si>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</si>
  <si>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</si>
  <si>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</si>
  <si>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</si>
  <si>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</si>
  <si>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</si>
  <si>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</si>
  <si>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</si>
  <si>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</si>
  <si>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</si>
  <si>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</si>
  <si>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</si>
  <si>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</si>
  <si>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</si>
  <si>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</si>
  <si>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</si>
  <si>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</si>
  <si>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</si>
  <si>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</si>
  <si>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</si>
  <si>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</si>
  <si>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</si>
  <si>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</si>
  <si>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</si>
  <si>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</si>
  <si>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</si>
  <si>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</si>
  <si>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</si>
  <si>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</si>
  <si>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</si>
  <si>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</si>
  <si>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</si>
  <si>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</si>
  <si>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</si>
  <si>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</si>
  <si>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</si>
  <si>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</si>
  <si>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</si>
  <si>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</si>
  <si>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</si>
  <si>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</si>
  <si>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</si>
  <si>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</si>
  <si>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</si>
  <si>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</si>
  <si>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</si>
  <si>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</si>
  <si>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</si>
  <si>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</si>
  <si>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</si>
  <si>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</si>
  <si>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</si>
  <si>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</si>
  <si>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</si>
  <si>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</si>
  <si>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</si>
  <si>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</si>
  <si>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</si>
  <si>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</si>
  <si>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</si>
  <si>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</si>
  <si>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</si>
  <si>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</si>
  <si>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</si>
  <si>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</si>
  <si>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</si>
  <si>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</si>
  <si>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</si>
  <si>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</si>
  <si>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</si>
  <si>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</si>
  <si>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</si>
  <si>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</si>
  <si>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</si>
  <si>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</si>
  <si>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</si>
  <si>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</si>
  <si>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</si>
  <si>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</si>
  <si>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</si>
  <si>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</si>
  <si>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</si>
  <si>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</si>
  <si>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</si>
  <si>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</si>
  <si>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</si>
  <si>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</si>
  <si>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</si>
  <si>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</si>
  <si>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</si>
  <si>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</si>
  <si>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</si>
  <si>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</si>
  <si>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</si>
  <si>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</si>
  <si>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</si>
  <si>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</si>
  <si>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</si>
  <si>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</si>
  <si>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</si>
  <si>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</si>
  <si>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</si>
  <si>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</si>
  <si>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</si>
  <si>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</si>
  <si>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</si>
  <si>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</si>
  <si>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</si>
  <si>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</si>
  <si>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</si>
  <si>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</si>
  <si>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</si>
  <si>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</si>
  <si>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</si>
  <si>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</si>
  <si>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</si>
  <si>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</si>
  <si>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</si>
  <si>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</si>
  <si>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</si>
  <si>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</si>
  <si>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</si>
  <si>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</si>
  <si>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</si>
  <si>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</si>
  <si>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</si>
  <si>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</si>
  <si>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</si>
  <si>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</si>
  <si>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</si>
  <si>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</si>
  <si>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</si>
  <si>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</si>
  <si>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</si>
  <si>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</si>
  <si>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</si>
  <si>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</si>
  <si>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</si>
  <si>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</si>
  <si>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</si>
  <si>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</si>
  <si>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</si>
  <si>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</si>
  <si>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</si>
  <si>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</si>
  <si>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</si>
  <si>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</si>
  <si>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</si>
  <si>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</si>
  <si>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</si>
  <si>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</si>
  <si>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</si>
  <si>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</si>
  <si>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</si>
  <si>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</si>
  <si>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</si>
  <si>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</si>
  <si>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</si>
  <si>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</si>
  <si>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</si>
  <si>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</si>
  <si>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</si>
  <si>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</si>
  <si>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</si>
  <si>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</si>
  <si>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</si>
  <si>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</si>
  <si>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</si>
  <si>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</si>
  <si>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</si>
  <si>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</si>
  <si>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</si>
  <si>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</si>
  <si>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</si>
  <si>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</si>
  <si>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</si>
  <si>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</si>
  <si>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</si>
  <si>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</si>
  <si>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</si>
  <si>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</si>
  <si>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</si>
  <si>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</si>
  <si>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</si>
  <si>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</si>
  <si>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</si>
  <si>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</si>
  <si>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</si>
  <si>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</si>
  <si>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</si>
  <si>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</si>
  <si>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</si>
  <si>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</si>
  <si>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</si>
  <si>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</si>
  <si>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</si>
  <si>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</si>
  <si>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</si>
  <si>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</si>
  <si>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</si>
  <si>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</si>
  <si>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</si>
  <si>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</si>
  <si>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</si>
  <si>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</si>
  <si>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</si>
  <si>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</si>
  <si>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</si>
  <si>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</si>
  <si>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</si>
  <si>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</si>
  <si>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</si>
  <si>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</si>
  <si>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</si>
  <si>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</si>
  <si>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</si>
  <si>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</si>
  <si>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</si>
  <si>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</si>
  <si>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</si>
  <si>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</si>
  <si>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</si>
  <si>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</si>
  <si>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</si>
  <si>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</si>
  <si>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</si>
  <si>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</si>
  <si>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</si>
  <si>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</si>
  <si>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</si>
  <si>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</si>
  <si>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</si>
  <si>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</si>
  <si>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</si>
  <si>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</si>
  <si>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</si>
  <si>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</si>
  <si>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</si>
  <si>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</si>
  <si>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</si>
  <si>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</si>
  <si>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</si>
  <si>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</si>
  <si>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</si>
  <si>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</si>
  <si>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</si>
  <si>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</si>
  <si>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</si>
  <si>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</si>
  <si>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</si>
  <si>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</si>
  <si>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</si>
  <si>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</si>
  <si>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</si>
  <si>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</si>
  <si>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</si>
  <si>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</si>
  <si>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</si>
  <si>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</si>
  <si>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</si>
  <si>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</si>
  <si>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</si>
  <si>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</si>
  <si>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</si>
  <si>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</si>
  <si>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</si>
  <si>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</si>
  <si>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</si>
  <si>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</si>
  <si>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</si>
  <si>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</si>
  <si>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</si>
  <si>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</si>
  <si>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</si>
  <si>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</si>
  <si>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</si>
  <si>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</si>
  <si>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</si>
  <si>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</si>
  <si>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</si>
  <si>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</si>
  <si>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</si>
  <si>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</si>
  <si>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</si>
  <si>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</si>
  <si>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</si>
  <si>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</si>
  <si>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</si>
  <si>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</si>
  <si>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</si>
  <si>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</si>
  <si>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</si>
  <si>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</si>
  <si>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</si>
  <si>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</si>
  <si>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</si>
  <si>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</si>
  <si>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</si>
  <si>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</si>
  <si>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</si>
  <si>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</si>
  <si>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</si>
  <si>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</si>
  <si>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</si>
  <si>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</si>
  <si>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</si>
  <si>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</si>
  <si>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</si>
  <si>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</si>
  <si>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</si>
  <si>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</si>
  <si>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</si>
  <si>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</si>
  <si>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</si>
  <si>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</si>
  <si>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</si>
  <si>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</si>
  <si>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</si>
  <si>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</si>
  <si>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</si>
  <si>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</si>
  <si>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</si>
  <si>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</si>
  <si>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</si>
  <si>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</si>
  <si>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</si>
  <si>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</si>
  <si>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</si>
  <si>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</si>
  <si>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</si>
  <si>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</si>
  <si>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</si>
  <si>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</si>
  <si>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</si>
  <si>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</si>
  <si>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</si>
  <si>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</si>
  <si>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</si>
  <si>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</si>
  <si>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</si>
  <si>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</si>
  <si>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</si>
  <si>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</si>
  <si>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</si>
  <si>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</si>
  <si>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</si>
  <si>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</si>
  <si>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</si>
  <si>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</si>
  <si>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</si>
  <si>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</si>
  <si>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</si>
  <si>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</si>
  <si>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</si>
  <si>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</si>
  <si>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</si>
  <si>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</si>
  <si>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</si>
  <si>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</si>
  <si>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</si>
  <si>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</si>
  <si>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</si>
  <si>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</si>
  <si>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</si>
  <si>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</si>
  <si>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</si>
  <si>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</si>
  <si>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</si>
  <si>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</si>
  <si>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</si>
  <si>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</si>
  <si>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</si>
  <si>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</si>
  <si>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</si>
  <si>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</si>
  <si>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</si>
  <si>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</si>
  <si>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</si>
  <si>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</si>
  <si>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</si>
  <si>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</si>
  <si>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</si>
  <si>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</si>
  <si>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</si>
  <si>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</si>
  <si>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</si>
  <si>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</si>
  <si>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</si>
  <si>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</si>
  <si>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</si>
  <si>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</si>
  <si>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</si>
  <si>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</si>
  <si>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</si>
  <si>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</si>
  <si>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</si>
  <si>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</si>
  <si>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</si>
  <si>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</si>
  <si>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</si>
  <si>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</si>
  <si>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</si>
  <si>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</si>
  <si>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</si>
  <si>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</si>
  <si>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</si>
  <si>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</si>
  <si>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</si>
  <si>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</si>
  <si>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</si>
  <si>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</si>
  <si>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</si>
  <si>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</si>
  <si>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</si>
  <si>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</si>
  <si>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</si>
  <si>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</si>
  <si>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</si>
  <si>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</si>
  <si>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</si>
  <si>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</si>
  <si>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</si>
  <si>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</si>
  <si>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</si>
  <si>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</si>
  <si>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</si>
  <si>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</si>
  <si>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</si>
  <si>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</si>
  <si>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</si>
  <si>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</si>
  <si>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</si>
  <si>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</si>
  <si>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</si>
  <si>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</si>
  <si>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</si>
  <si>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</si>
  <si>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</si>
  <si>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</si>
  <si>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</si>
  <si>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</si>
  <si>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</si>
  <si>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</si>
  <si>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</si>
  <si>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</si>
  <si>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</si>
  <si>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</si>
  <si>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</si>
  <si>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</si>
  <si>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</si>
  <si>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</si>
  <si>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</si>
  <si>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</si>
  <si>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</si>
  <si>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</si>
  <si>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</si>
  <si>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</si>
  <si>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</si>
  <si>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</si>
  <si>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</si>
  <si>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</si>
  <si>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</si>
  <si>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</si>
  <si>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</si>
  <si>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</si>
  <si>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</si>
  <si>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</si>
  <si>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</si>
  <si>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</si>
  <si>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</si>
  <si>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</si>
  <si>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</si>
  <si>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</si>
  <si>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</si>
  <si>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</si>
  <si>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</si>
  <si>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</si>
  <si>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</si>
  <si>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</si>
  <si>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</si>
  <si>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</si>
  <si>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</si>
  <si>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</si>
  <si>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</si>
  <si>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</si>
  <si>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</si>
  <si>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</si>
  <si>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</si>
  <si>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</si>
  <si>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</si>
  <si>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</si>
  <si>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</si>
  <si>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</si>
  <si>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</si>
  <si>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</si>
  <si>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</si>
  <si>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</si>
  <si>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</si>
  <si>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</si>
  <si>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</si>
  <si>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</si>
  <si>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</si>
  <si>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</si>
  <si>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</si>
  <si>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</si>
  <si>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</si>
  <si>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</si>
  <si>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</si>
  <si>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</si>
  <si>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</si>
  <si>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</si>
  <si>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</si>
  <si>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</si>
  <si>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</si>
  <si>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</si>
  <si>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</si>
  <si>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</si>
  <si>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</si>
  <si>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</si>
  <si>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</si>
  <si>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</si>
  <si>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</si>
  <si>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</si>
  <si>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</si>
  <si>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</si>
  <si>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</si>
  <si>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</si>
  <si>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</si>
  <si>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</si>
  <si>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</si>
  <si>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</si>
  <si>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</si>
  <si>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</si>
  <si>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</si>
  <si>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</si>
  <si>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</si>
  <si>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</si>
  <si>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</si>
  <si>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</si>
  <si>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</si>
  <si>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</si>
  <si>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</si>
  <si>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</si>
  <si>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</si>
  <si>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</si>
  <si>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</si>
  <si>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</si>
  <si>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</si>
  <si>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</si>
  <si>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</si>
  <si>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</si>
  <si>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</si>
  <si>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</si>
  <si>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</si>
  <si>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</si>
  <si>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</si>
  <si>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</si>
  <si>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</si>
  <si>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</si>
  <si>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</si>
  <si>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</si>
  <si>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</si>
  <si>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</si>
  <si>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</si>
  <si>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</si>
  <si>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</si>
  <si>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</si>
  <si>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</si>
  <si>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</si>
  <si>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</si>
  <si>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</si>
  <si>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</si>
  <si>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</si>
  <si>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</si>
  <si>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</si>
  <si>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</si>
  <si>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</si>
  <si>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</si>
  <si>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</si>
  <si>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</si>
  <si>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</si>
  <si>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</si>
  <si>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</si>
  <si>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</si>
  <si>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</si>
  <si>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</si>
  <si>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</si>
  <si>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</si>
  <si>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</si>
  <si>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</si>
  <si>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</si>
  <si>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</si>
  <si>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</si>
  <si>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</si>
  <si>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</si>
  <si>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</si>
  <si>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</si>
  <si>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</si>
  <si>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</si>
  <si>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</si>
  <si>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</si>
  <si>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</si>
  <si>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</si>
  <si>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</si>
  <si>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</si>
  <si>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</si>
  <si>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</si>
  <si>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</si>
  <si>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</si>
  <si>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</si>
  <si>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</si>
  <si>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</si>
  <si>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</si>
  <si>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</si>
  <si>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</si>
  <si>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</si>
  <si>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</si>
  <si>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</si>
  <si>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</si>
  <si>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</si>
  <si>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</si>
  <si>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</si>
  <si>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</si>
  <si>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</si>
  <si>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</si>
  <si>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</si>
  <si>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</si>
  <si>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</si>
  <si>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</si>
  <si>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</si>
  <si>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</si>
  <si>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</si>
  <si>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</si>
  <si>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</si>
  <si>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</si>
  <si>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</si>
  <si>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</si>
  <si>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</si>
  <si>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</si>
  <si>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</si>
  <si>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</si>
  <si>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</si>
  <si>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</si>
  <si>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</si>
  <si>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</si>
  <si>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</si>
  <si>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</si>
  <si>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</si>
  <si>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</si>
  <si>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</si>
  <si>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</si>
  <si>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</si>
  <si>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</si>
  <si>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</si>
  <si>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</si>
  <si>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</si>
  <si>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</si>
  <si>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</si>
  <si>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</si>
  <si>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</si>
  <si>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</si>
  <si>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</si>
  <si>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</si>
  <si>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</si>
  <si>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</si>
  <si>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</si>
  <si>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</si>
  <si>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</si>
  <si>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</si>
  <si>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</si>
  <si>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</si>
  <si>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</si>
  <si>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</si>
  <si>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</si>
  <si>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</si>
  <si>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</si>
  <si>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</si>
  <si>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</si>
  <si>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</si>
  <si>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</si>
  <si>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</si>
  <si>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</si>
  <si>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</si>
  <si>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</si>
  <si>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</si>
  <si>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</si>
  <si>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</si>
  <si>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</si>
  <si>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</si>
  <si>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</si>
  <si>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</si>
  <si>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</si>
  <si>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</si>
  <si>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</si>
  <si>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</si>
  <si>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</si>
  <si>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</si>
  <si>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</si>
  <si>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</si>
  <si>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</si>
  <si>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</si>
  <si>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</si>
  <si>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</si>
  <si>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</si>
  <si>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</si>
  <si>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</si>
  <si>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</si>
  <si>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</si>
  <si>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</si>
  <si>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</si>
  <si>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</si>
  <si>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</si>
  <si>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</si>
  <si>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</si>
  <si>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</si>
  <si>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</si>
  <si>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</si>
  <si>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</si>
  <si>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</si>
  <si>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</si>
  <si>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</si>
  <si>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</si>
  <si>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</si>
  <si>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</si>
  <si>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</si>
  <si>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</si>
  <si>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</si>
  <si>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</si>
  <si>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</si>
  <si>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</si>
  <si>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</si>
  <si>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</si>
  <si>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</si>
  <si>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</si>
  <si>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</si>
  <si>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</si>
  <si>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</si>
  <si>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</si>
  <si>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</si>
  <si>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</si>
  <si>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</si>
  <si>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</si>
  <si>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</si>
  <si>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</si>
  <si>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</si>
  <si>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</si>
  <si>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</si>
  <si>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</si>
  <si>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</si>
  <si>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</si>
  <si>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</si>
  <si>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</si>
  <si>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</si>
  <si>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</si>
  <si>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</si>
  <si>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</si>
  <si>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</si>
  <si>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</si>
  <si>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</si>
  <si>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</si>
  <si>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</si>
  <si>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</si>
  <si>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</si>
  <si>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</si>
  <si>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</si>
  <si>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</si>
  <si>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</si>
  <si>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</si>
  <si>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</si>
  <si>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</si>
  <si>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</si>
  <si>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</si>
  <si>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</si>
  <si>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</si>
  <si>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</si>
  <si>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</si>
  <si>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</si>
  <si>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</si>
  <si>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</si>
  <si>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</si>
  <si>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</si>
  <si>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</si>
  <si>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</si>
  <si>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</si>
  <si>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</si>
  <si>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</si>
  <si>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</si>
  <si>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</si>
  <si>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</si>
  <si>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</si>
  <si>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</si>
  <si>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</si>
  <si>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</si>
  <si>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</si>
  <si>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</si>
  <si>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</si>
  <si>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</si>
  <si>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</si>
  <si>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</si>
  <si>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</si>
  <si>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</si>
  <si>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</si>
  <si>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</si>
  <si>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</si>
  <si>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</si>
  <si>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</si>
  <si>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</si>
  <si>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</si>
  <si>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</si>
  <si>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</si>
  <si>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</si>
  <si>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</si>
  <si>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</si>
  <si>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</si>
  <si>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</si>
  <si>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</si>
  <si>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</si>
  <si>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</si>
  <si>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</si>
  <si>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</si>
  <si>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</si>
  <si>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</si>
  <si>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</si>
  <si>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</si>
  <si>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</si>
  <si>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</si>
  <si>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</si>
  <si>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</si>
  <si>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</si>
  <si>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</si>
  <si>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</si>
  <si>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</si>
  <si>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</si>
  <si>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</si>
  <si>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</si>
  <si>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</si>
  <si>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</si>
  <si>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</si>
  <si>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</si>
  <si>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</si>
  <si>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</si>
  <si>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</si>
  <si>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</si>
  <si>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</si>
  <si>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</si>
  <si>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</si>
  <si>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</si>
  <si>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</si>
  <si>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</si>
  <si>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</si>
  <si>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</si>
  <si>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</si>
  <si>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</si>
  <si>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</si>
  <si>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</si>
  <si>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</si>
  <si>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</si>
  <si>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</si>
  <si>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</si>
  <si>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</si>
  <si>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</si>
  <si>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</si>
  <si>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</si>
  <si>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</si>
  <si>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</si>
  <si>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</si>
  <si>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</si>
  <si>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</si>
  <si>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</si>
  <si>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</si>
  <si>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</si>
  <si>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</si>
  <si>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</si>
  <si>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</si>
  <si>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</si>
  <si>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</si>
  <si>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</si>
  <si>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</si>
  <si>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</si>
  <si>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</si>
  <si>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</si>
  <si>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</si>
  <si>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</si>
  <si>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</si>
  <si>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</si>
  <si>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</si>
  <si>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</si>
  <si>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</si>
  <si>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</si>
  <si>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</si>
  <si>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</si>
  <si>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</si>
  <si>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</si>
  <si>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</si>
  <si>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</si>
  <si>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</si>
  <si>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</si>
  <si>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</si>
  <si>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</si>
  <si>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</si>
  <si>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</si>
  <si>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</si>
  <si>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</si>
  <si>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</si>
  <si>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</si>
  <si>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</si>
  <si>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</si>
  <si>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</si>
  <si>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</si>
  <si>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</si>
  <si>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</si>
  <si>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</si>
  <si>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</si>
  <si>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</si>
  <si>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</si>
  <si>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</si>
  <si>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</si>
  <si>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</si>
  <si>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</si>
  <si>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</si>
  <si>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</si>
  <si>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</si>
  <si>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</si>
  <si>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</si>
  <si>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</si>
  <si>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</si>
  <si>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</si>
  <si>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</si>
  <si>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</si>
  <si>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</si>
  <si>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</si>
  <si>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</si>
  <si>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</si>
  <si>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</si>
  <si>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</si>
  <si>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</si>
  <si>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</si>
  <si>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</si>
  <si>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</si>
  <si>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</si>
  <si>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</si>
  <si>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</si>
  <si>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</si>
  <si>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</si>
  <si>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</si>
  <si>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</si>
  <si>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</si>
  <si>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</si>
  <si>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</si>
  <si>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</si>
  <si>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</si>
  <si>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</si>
  <si>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</si>
  <si>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</si>
  <si>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</si>
  <si>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</si>
  <si>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</si>
  <si>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</si>
  <si>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</si>
  <si>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</si>
  <si>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</si>
  <si>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</si>
  <si>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</si>
  <si>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</si>
  <si>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</si>
  <si>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</si>
  <si>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</si>
  <si>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</si>
  <si>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</si>
  <si>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</si>
  <si>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</si>
  <si>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</si>
  <si>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</si>
  <si>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</si>
  <si>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</si>
  <si>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</si>
  <si>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</si>
  <si>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</si>
  <si>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</si>
  <si>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</si>
  <si>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</si>
  <si>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</si>
  <si>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</si>
  <si>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</si>
  <si>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</si>
  <si>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</si>
  <si>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</si>
  <si>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</si>
  <si>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</si>
  <si>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</si>
  <si>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</si>
  <si>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</si>
  <si>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</si>
  <si>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</si>
  <si>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</si>
  <si>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</si>
  <si>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</si>
  <si>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</si>
  <si>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</si>
  <si>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</si>
  <si>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</si>
  <si>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</si>
  <si>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</si>
  <si>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</si>
  <si>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</si>
  <si>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</si>
  <si>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</si>
  <si>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</si>
  <si>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</si>
  <si>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</si>
  <si>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</si>
  <si>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</si>
  <si>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</si>
  <si>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</si>
  <si>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</si>
  <si>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</si>
  <si>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</si>
  <si>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</si>
  <si>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</si>
  <si>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</si>
  <si>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</si>
  <si>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</si>
  <si>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</si>
  <si>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</si>
  <si>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</si>
  <si>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</si>
  <si>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</si>
  <si>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</si>
  <si>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</si>
  <si>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</si>
  <si>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</si>
  <si>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</si>
  <si>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</si>
  <si>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</si>
  <si>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</si>
  <si>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</si>
  <si>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</si>
  <si>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</si>
  <si>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</si>
  <si>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</si>
  <si>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</si>
  <si>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</si>
  <si>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</si>
  <si>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</si>
  <si>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</si>
  <si>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</si>
  <si>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</si>
  <si>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</si>
  <si>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</si>
  <si>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</si>
  <si>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</si>
  <si>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</si>
  <si>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</si>
  <si>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</si>
  <si>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</si>
  <si>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</si>
  <si>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</si>
  <si>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</si>
  <si>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</si>
  <si>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</si>
  <si>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</si>
  <si>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</si>
  <si>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</si>
  <si>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</si>
  <si>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</si>
  <si>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</si>
  <si>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</si>
  <si>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</si>
  <si>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</si>
  <si>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</si>
  <si>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</si>
  <si>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</si>
  <si>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</si>
  <si>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</si>
  <si>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</si>
  <si>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</si>
  <si>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</si>
  <si>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</si>
  <si>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</si>
  <si>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</si>
  <si>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</si>
  <si>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</si>
  <si>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</si>
  <si>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</si>
  <si>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</si>
  <si>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</si>
  <si>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</si>
  <si>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</si>
  <si>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</si>
  <si>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</si>
  <si>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</si>
  <si>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</si>
  <si>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</si>
  <si>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</si>
  <si>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</si>
  <si>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</si>
  <si>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</si>
  <si>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</si>
  <si>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</si>
  <si>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</si>
  <si>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</si>
  <si>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</si>
  <si>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</si>
  <si>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</si>
  <si>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</si>
  <si>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</si>
  <si>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</si>
  <si>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</si>
  <si>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</si>
  <si>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</si>
  <si>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</si>
  <si>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</si>
  <si>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</si>
  <si>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</si>
  <si>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</si>
  <si>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</si>
  <si>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</si>
  <si>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</si>
  <si>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</si>
  <si>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</si>
  <si>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</si>
  <si>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</si>
  <si>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</si>
  <si>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</si>
  <si>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</si>
  <si>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</si>
  <si>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</si>
  <si>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</si>
  <si>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</si>
  <si>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</si>
  <si>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</si>
  <si>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</si>
  <si>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</si>
  <si>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</si>
  <si>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</si>
  <si>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</si>
  <si>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</si>
  <si>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</si>
  <si>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</si>
  <si>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</si>
  <si>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</si>
  <si>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</si>
  <si>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</si>
  <si>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</si>
  <si>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</si>
  <si>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</si>
  <si>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</si>
  <si>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</si>
  <si>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</si>
  <si>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</si>
  <si>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</si>
  <si>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</si>
  <si>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</si>
  <si>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</si>
  <si>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</si>
  <si>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</si>
  <si>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</si>
  <si>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</si>
  <si>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</si>
  <si>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</si>
  <si>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</si>
  <si>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</si>
  <si>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</si>
  <si>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</si>
  <si>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</si>
  <si>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</si>
  <si>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</si>
  <si>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</si>
  <si>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</si>
  <si>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</si>
  <si>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</si>
  <si>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</si>
  <si>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</si>
  <si>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</si>
  <si>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</si>
  <si>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</si>
  <si>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</si>
  <si>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</si>
  <si>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</si>
  <si>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</si>
  <si>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</si>
  <si>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</si>
  <si>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</si>
  <si>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</si>
  <si>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</si>
  <si>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</si>
  <si>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</si>
  <si>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</si>
  <si>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</si>
  <si>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</si>
  <si>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</si>
  <si>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</si>
  <si>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</si>
  <si>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</si>
  <si>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</si>
  <si>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</si>
  <si>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</si>
  <si>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</si>
  <si>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</si>
  <si>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</si>
  <si>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</si>
  <si>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</si>
  <si>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</si>
  <si>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</si>
  <si>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</si>
  <si>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</si>
  <si>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</si>
  <si>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</si>
  <si>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</si>
  <si>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</si>
  <si>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</si>
  <si>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</si>
  <si>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</si>
  <si>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</si>
  <si>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</si>
  <si>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</si>
  <si>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</si>
  <si>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</si>
  <si>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</si>
  <si>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</si>
  <si>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</si>
  <si>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</si>
  <si>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</si>
  <si>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</si>
  <si>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</si>
  <si>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</si>
  <si>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</si>
  <si>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</si>
  <si>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</si>
  <si>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</si>
  <si>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</si>
  <si>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</si>
  <si>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</si>
  <si>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</si>
  <si>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</si>
  <si>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</si>
  <si>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</si>
  <si>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</si>
  <si>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</si>
  <si>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</si>
  <si>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</si>
  <si>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</si>
  <si>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</si>
  <si>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</si>
  <si>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</si>
  <si>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</si>
  <si>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</si>
  <si>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</si>
  <si>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</si>
  <si>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</si>
  <si>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</si>
  <si>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</si>
  <si>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</si>
  <si>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</si>
  <si>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</si>
  <si>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</si>
  <si>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</si>
  <si>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</si>
  <si>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</si>
  <si>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</si>
  <si>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</si>
  <si>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</si>
  <si>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</si>
  <si>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</si>
  <si>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</si>
  <si>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</si>
  <si>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</si>
  <si>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</si>
  <si>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</si>
  <si>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</si>
  <si>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</si>
  <si>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</si>
  <si>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</si>
  <si>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</si>
  <si>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</si>
  <si>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</si>
  <si>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</si>
  <si>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</si>
  <si>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</si>
  <si>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</si>
  <si>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</si>
  <si>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</si>
  <si>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</si>
  <si>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</si>
  <si>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</si>
  <si>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</si>
  <si>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</si>
  <si>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</si>
  <si>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</si>
  <si>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</si>
  <si>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</si>
  <si>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</si>
  <si>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</si>
  <si>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</si>
  <si>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</si>
  <si>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</si>
  <si>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</si>
  <si>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</si>
  <si>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</si>
  <si>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</si>
  <si>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</si>
  <si>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</si>
  <si>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</si>
  <si>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</si>
  <si>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</si>
  <si>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</si>
  <si>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</si>
  <si>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</si>
  <si>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</si>
  <si>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</si>
  <si>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</si>
  <si>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</si>
  <si>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</si>
  <si>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</si>
  <si>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</si>
  <si>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</si>
  <si>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</si>
  <si>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</si>
  <si>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</si>
  <si>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</si>
  <si>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</si>
  <si>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</si>
  <si>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</si>
  <si>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</si>
  <si>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</si>
  <si>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</si>
  <si>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</si>
  <si>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</si>
  <si>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</si>
  <si>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</si>
  <si>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</si>
  <si>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</si>
  <si>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</si>
  <si>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</si>
  <si>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</si>
  <si>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</si>
  <si>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</si>
  <si>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</si>
  <si>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</si>
  <si>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</si>
  <si>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</si>
  <si>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</si>
  <si>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</si>
  <si>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</si>
  <si>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</si>
  <si>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</si>
  <si>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</si>
  <si>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</si>
  <si>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</si>
  <si>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</si>
  <si>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</si>
  <si>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</si>
  <si>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</si>
  <si>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</si>
  <si>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</si>
  <si>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</si>
  <si>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</si>
  <si>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</si>
  <si>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</si>
  <si>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</si>
  <si>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</si>
  <si>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</si>
  <si>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</si>
  <si>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</si>
  <si>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</si>
  <si>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</si>
  <si>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</si>
  <si>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</si>
  <si>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</si>
  <si>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</si>
  <si>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</si>
  <si>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</si>
  <si>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</si>
  <si>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</si>
  <si>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</si>
  <si>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</si>
  <si>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</si>
  <si>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</si>
  <si>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</si>
  <si>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</si>
  <si>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</si>
  <si>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</si>
  <si>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</si>
  <si>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</si>
  <si>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</si>
  <si>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</si>
  <si>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</si>
  <si>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</si>
  <si>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</si>
  <si>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</si>
  <si>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</si>
  <si>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</si>
  <si>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</si>
  <si>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</si>
  <si>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</si>
  <si>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</si>
  <si>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</si>
  <si>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</si>
  <si>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</si>
  <si>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</si>
  <si>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</si>
  <si>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</si>
  <si>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</si>
  <si>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</si>
  <si>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</si>
  <si>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</si>
  <si>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</si>
  <si>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</si>
  <si>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</si>
  <si>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</si>
  <si>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</si>
  <si>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</si>
  <si>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</si>
  <si>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</si>
  <si>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</si>
  <si>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</si>
  <si>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</si>
  <si>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</si>
  <si>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</si>
  <si>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</si>
  <si>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</si>
  <si>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</si>
  <si>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</si>
  <si>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</si>
  <si>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</si>
  <si>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</si>
  <si>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</si>
  <si>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</si>
  <si>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</si>
  <si>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</si>
  <si>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</si>
  <si>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</si>
  <si>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</si>
  <si>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</si>
  <si>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</si>
  <si>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</si>
  <si>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</si>
  <si>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</si>
  <si>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</si>
  <si>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</si>
  <si>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</si>
  <si>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</si>
  <si>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</si>
  <si>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</si>
  <si>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</si>
  <si>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</si>
  <si>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</si>
  <si>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</si>
  <si>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</si>
  <si>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</si>
  <si>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</si>
  <si>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</si>
  <si>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</si>
  <si>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</si>
  <si>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</si>
  <si>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</si>
  <si>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</si>
  <si>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</si>
  <si>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</si>
  <si>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</si>
  <si>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</si>
  <si>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</si>
  <si>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</si>
  <si>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</si>
  <si>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</si>
  <si>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</si>
  <si>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</si>
  <si>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</si>
  <si>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</si>
  <si>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</si>
  <si>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</si>
  <si>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</si>
  <si>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</si>
  <si>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</si>
  <si>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</si>
  <si>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</si>
  <si>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</si>
  <si>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</si>
  <si>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</si>
  <si>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</si>
  <si>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</si>
  <si>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</si>
  <si>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</si>
  <si>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</si>
  <si>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</si>
  <si>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</si>
  <si>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</si>
  <si>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</si>
  <si>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</si>
  <si>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</si>
  <si>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</si>
  <si>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</si>
  <si>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</si>
  <si>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</si>
  <si>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</si>
  <si>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</si>
  <si>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</si>
  <si>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</si>
  <si>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</si>
  <si>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</si>
  <si>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</si>
  <si>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</si>
  <si>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</si>
  <si>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</si>
  <si>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</si>
  <si>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</si>
  <si>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</si>
  <si>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</si>
  <si>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</si>
  <si>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</si>
  <si>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</si>
  <si>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</si>
  <si>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</si>
  <si>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</si>
  <si>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</si>
  <si>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</si>
  <si>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</si>
  <si>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</si>
  <si>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</si>
  <si>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</si>
  <si>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</si>
  <si>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</si>
  <si>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</si>
  <si>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</si>
  <si>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</si>
  <si>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</si>
  <si>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</si>
  <si>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</si>
  <si>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</si>
  <si>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</si>
  <si>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</si>
  <si>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</si>
  <si>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</si>
  <si>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</si>
  <si>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</si>
  <si>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</si>
  <si>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</si>
  <si>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</si>
  <si>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</si>
  <si>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</si>
  <si>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</si>
  <si>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</si>
  <si>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</si>
  <si>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</si>
  <si>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</si>
  <si>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</si>
  <si>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</si>
  <si>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</si>
  <si>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</si>
  <si>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</si>
  <si>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</si>
  <si>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</si>
  <si>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</si>
  <si>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</si>
  <si>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</si>
  <si>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</si>
  <si>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</si>
  <si>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</si>
  <si>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</si>
  <si>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</si>
  <si>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</si>
  <si>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</si>
  <si>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</si>
  <si>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</si>
  <si>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</si>
  <si>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</si>
  <si>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</si>
  <si>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</si>
  <si>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</si>
  <si>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</si>
  <si>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</si>
  <si>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</si>
  <si>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</si>
  <si>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</si>
  <si>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</si>
  <si>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</si>
  <si>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</si>
  <si>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</si>
  <si>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</si>
  <si>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</si>
  <si>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</si>
  <si>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</si>
  <si>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</si>
  <si>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</si>
  <si>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</si>
  <si>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</si>
  <si>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</si>
  <si>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</si>
  <si>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</si>
  <si>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</si>
  <si>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</si>
  <si>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</si>
  <si>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</si>
  <si>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</si>
  <si>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</si>
  <si>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</si>
  <si>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</si>
  <si>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</si>
  <si>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</si>
  <si>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</si>
  <si>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</si>
  <si>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</si>
  <si>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</si>
  <si>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</si>
  <si>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</si>
  <si>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</si>
  <si>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</si>
  <si>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</si>
  <si>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</si>
  <si>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</si>
  <si>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</si>
  <si>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</si>
  <si>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</si>
  <si>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</si>
  <si>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</si>
  <si>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</si>
  <si>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</si>
  <si>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</si>
  <si>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</si>
  <si>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</si>
  <si>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</si>
  <si>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</si>
  <si>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</si>
  <si>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</si>
  <si>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</si>
  <si>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</si>
  <si>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</si>
  <si>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</si>
  <si>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</si>
  <si>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</si>
  <si>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</si>
  <si>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</si>
  <si>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</si>
  <si>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</si>
  <si>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</si>
  <si>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</si>
  <si>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</si>
  <si>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</si>
  <si>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</si>
  <si>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</si>
  <si>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</si>
  <si>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</si>
  <si>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</si>
  <si>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</si>
  <si>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</si>
  <si>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</si>
  <si>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</si>
  <si>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</si>
  <si>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</si>
  <si>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</si>
  <si>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</si>
  <si>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</si>
  <si>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</si>
  <si>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</si>
  <si>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</si>
  <si>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</si>
  <si>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</si>
  <si>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</si>
  <si>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</si>
  <si>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</si>
  <si>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</si>
  <si>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</si>
  <si>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</si>
  <si>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</si>
  <si>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</si>
  <si>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</si>
  <si>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</si>
  <si>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</si>
  <si>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</si>
  <si>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</si>
  <si>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</si>
  <si>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</si>
  <si>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</si>
  <si>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</si>
  <si>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</si>
  <si>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</si>
  <si>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</si>
  <si>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</si>
  <si>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</si>
  <si>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</si>
  <si>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</si>
  <si>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</si>
  <si>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</si>
  <si>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</si>
  <si>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</si>
  <si>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</si>
  <si>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</si>
  <si>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</si>
  <si>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</si>
  <si>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</si>
  <si>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</si>
  <si>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</si>
  <si>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</si>
  <si>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</si>
  <si>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</si>
  <si>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</si>
  <si>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</si>
  <si>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</si>
  <si>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</si>
  <si>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</si>
  <si>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</si>
  <si>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</si>
  <si>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</si>
  <si>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</si>
  <si>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</si>
  <si>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</si>
  <si>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</si>
  <si>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</si>
  <si>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</si>
  <si>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</si>
  <si>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</si>
  <si>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</si>
  <si>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</si>
  <si>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</si>
  <si>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</si>
  <si>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</si>
  <si>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</si>
  <si>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</si>
  <si>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</si>
  <si>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</si>
  <si>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</si>
  <si>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</si>
  <si>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</si>
  <si>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</si>
  <si>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</si>
  <si>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</si>
  <si>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</si>
  <si>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</si>
  <si>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</si>
  <si>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</si>
  <si>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</si>
  <si>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</si>
  <si>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</si>
  <si>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</si>
  <si>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</si>
  <si>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</si>
  <si>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</si>
  <si>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</si>
  <si>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</si>
  <si>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</si>
  <si>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</si>
  <si>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</si>
  <si>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</si>
  <si>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</si>
  <si>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</si>
  <si>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</si>
  <si>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</si>
  <si>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</si>
  <si>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</si>
  <si>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</si>
  <si>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</si>
  <si>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</si>
  <si>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</si>
  <si>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</si>
  <si>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</si>
  <si>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</si>
  <si>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</si>
  <si>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</si>
  <si>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</si>
  <si>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</si>
  <si>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</si>
  <si>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</si>
  <si>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</si>
  <si>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</si>
  <si>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</si>
  <si>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</si>
  <si>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</si>
  <si>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</si>
  <si>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</si>
  <si>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</si>
  <si>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</si>
  <si>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</si>
  <si>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</si>
  <si>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</si>
  <si>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</si>
  <si>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</si>
  <si>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</si>
  <si>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</si>
  <si>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</si>
  <si>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</si>
  <si>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</si>
  <si>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</si>
  <si>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</si>
  <si>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</si>
  <si>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</si>
  <si>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</si>
  <si>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</si>
  <si>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</si>
  <si>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</si>
  <si>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</si>
  <si>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</si>
  <si>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</si>
  <si>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</si>
  <si>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</si>
  <si>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</si>
  <si>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</si>
  <si>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</si>
  <si>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</si>
  <si>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</si>
  <si>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</si>
  <si>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</si>
  <si>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</si>
  <si>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</si>
  <si>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</si>
  <si>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</si>
  <si>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</si>
  <si>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</si>
  <si>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</si>
  <si>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</si>
  <si>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</si>
  <si>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</si>
  <si>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</si>
  <si>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</si>
  <si>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</si>
  <si>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</si>
  <si>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</si>
  <si>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</si>
  <si>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</si>
  <si>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</si>
  <si>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</si>
  <si>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</si>
  <si>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</si>
  <si>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</si>
  <si>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</si>
  <si>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</si>
  <si>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</si>
  <si>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</si>
  <si>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</si>
  <si>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</si>
  <si>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</si>
  <si>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</si>
  <si>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</si>
  <si>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</si>
  <si>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</si>
  <si>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</si>
  <si>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</si>
  <si>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</si>
  <si>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</si>
  <si>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</si>
  <si>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</si>
  <si>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</si>
  <si>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</si>
  <si>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</si>
  <si>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</si>
  <si>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</si>
  <si>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</si>
  <si>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</si>
  <si>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</si>
  <si>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</si>
  <si>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</si>
  <si>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</si>
  <si>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</si>
  <si>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</si>
  <si>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</si>
  <si>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</si>
  <si>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</si>
  <si>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</si>
  <si>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</si>
  <si>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</si>
  <si>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</si>
  <si>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</si>
  <si>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</si>
  <si>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</si>
  <si>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</si>
  <si>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</si>
  <si>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</si>
  <si>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</si>
  <si>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</si>
  <si>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</si>
  <si>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</si>
  <si>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</si>
  <si>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</si>
  <si>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</si>
  <si>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</si>
  <si>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</si>
  <si>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</si>
  <si>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</si>
  <si>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</si>
  <si>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</si>
  <si>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</si>
  <si>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</si>
  <si>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</si>
  <si>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</si>
  <si>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</si>
  <si>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</si>
  <si>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</si>
  <si>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</si>
  <si>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</si>
  <si>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</si>
  <si>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</si>
  <si>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</si>
  <si>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</si>
  <si>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</si>
  <si>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</si>
  <si>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</si>
  <si>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</si>
  <si>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</si>
  <si>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</si>
  <si>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</si>
  <si>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</si>
  <si>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</si>
  <si>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</si>
  <si>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</si>
  <si>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</si>
  <si>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</si>
  <si>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</si>
  <si>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</si>
  <si>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</si>
  <si>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</si>
  <si>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</si>
  <si>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</si>
  <si>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</si>
  <si>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</si>
  <si>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</si>
  <si>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</si>
  <si>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</si>
  <si>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</si>
  <si>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</si>
  <si>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</si>
  <si>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</si>
  <si>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</si>
  <si>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</si>
  <si>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</si>
  <si>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</si>
  <si>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</si>
  <si>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</si>
  <si>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</si>
  <si>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</si>
  <si>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</si>
  <si>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</si>
  <si>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</si>
  <si>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</si>
  <si>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</si>
  <si>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</si>
  <si>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</si>
  <si>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</si>
  <si>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</si>
  <si>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</si>
  <si>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</si>
  <si>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</si>
  <si>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</si>
  <si>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</si>
  <si>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</si>
  <si>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</si>
  <si>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</si>
  <si>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</si>
  <si>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</si>
  <si>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</si>
  <si>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</si>
  <si>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</si>
  <si>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</si>
  <si>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</si>
  <si>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</si>
  <si>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</si>
  <si>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</si>
  <si>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</si>
  <si>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</si>
  <si>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</si>
  <si>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</si>
  <si>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</si>
  <si>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</si>
  <si>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</si>
  <si>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</si>
  <si>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</si>
  <si>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</si>
  <si>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</si>
  <si>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</si>
  <si>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</si>
  <si>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</si>
  <si>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</si>
  <si>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</si>
  <si>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</si>
  <si>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</si>
  <si>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</si>
  <si>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</si>
  <si>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</si>
  <si>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</si>
  <si>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</si>
  <si>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</si>
  <si>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</si>
  <si>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</si>
  <si>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</si>
  <si>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</si>
  <si>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</si>
  <si>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</si>
  <si>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</si>
  <si>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</si>
  <si>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</si>
  <si>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</si>
  <si>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</si>
  <si>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</si>
  <si>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</si>
  <si>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</si>
  <si>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</si>
  <si>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</si>
  <si>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</si>
  <si>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</si>
  <si>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</si>
  <si>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</si>
  <si>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</si>
  <si>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</si>
  <si>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</si>
  <si>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</si>
  <si>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</si>
  <si>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</si>
  <si>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</si>
  <si>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</si>
  <si>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</si>
  <si>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</si>
  <si>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</si>
  <si>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</si>
  <si>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</si>
  <si>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</si>
  <si>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</si>
  <si>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</si>
  <si>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</si>
  <si>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</si>
  <si>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</si>
  <si>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</si>
  <si>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</si>
  <si>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</si>
  <si>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</si>
  <si>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</si>
  <si>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</si>
  <si>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</si>
  <si>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</si>
  <si>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</si>
  <si>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</si>
  <si>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</si>
  <si>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</si>
  <si>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</si>
  <si>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</si>
  <si>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</si>
  <si>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</si>
  <si>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</si>
  <si>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</si>
  <si>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</si>
  <si>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</si>
  <si>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</si>
  <si>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</si>
  <si>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</si>
  <si>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</si>
  <si>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</si>
  <si>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</si>
  <si>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</si>
  <si>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</si>
  <si>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</si>
  <si>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</si>
  <si>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</si>
  <si>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</si>
  <si>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</si>
  <si>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</si>
  <si>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</si>
  <si>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</si>
  <si>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</si>
  <si>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</si>
  <si>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</si>
  <si>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</si>
  <si>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</si>
  <si>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</si>
  <si>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</si>
  <si>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</si>
  <si>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</si>
  <si>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</si>
  <si>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</si>
  <si>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</si>
  <si>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</si>
  <si>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</si>
  <si>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</si>
  <si>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</si>
  <si>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</si>
  <si>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</si>
  <si>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</si>
  <si>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</si>
  <si>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</si>
  <si>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</si>
  <si>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</si>
  <si>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</si>
  <si>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</si>
  <si>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</si>
  <si>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</si>
  <si>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</si>
  <si>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</si>
  <si>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</si>
  <si>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</si>
  <si>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</si>
  <si>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</si>
  <si>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</si>
  <si>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</si>
  <si>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</si>
  <si>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</si>
  <si>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</si>
  <si>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</si>
  <si>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</si>
  <si>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</si>
  <si>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</si>
  <si>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</si>
  <si>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</si>
  <si>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</si>
  <si>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</si>
  <si>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</si>
  <si>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</si>
  <si>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</si>
  <si>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</si>
  <si>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</si>
  <si>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</si>
  <si>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</si>
  <si>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</si>
  <si>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</si>
  <si>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</si>
  <si>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</si>
  <si>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</si>
  <si>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</si>
  <si>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</si>
  <si>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</si>
  <si>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</si>
  <si>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</si>
  <si>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</si>
  <si>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</si>
  <si>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</si>
  <si>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</si>
  <si>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</si>
  <si>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</si>
  <si>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</si>
  <si>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</si>
  <si>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</si>
  <si>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</si>
  <si>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</si>
  <si>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</si>
  <si>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</si>
  <si>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</si>
  <si>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</si>
  <si>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</si>
  <si>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</si>
  <si>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</si>
  <si>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</si>
  <si>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</si>
  <si>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</si>
  <si>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</si>
  <si>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</si>
  <si>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</si>
  <si>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</si>
  <si>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</si>
  <si>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</si>
  <si>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</si>
  <si>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</si>
  <si>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</si>
  <si>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</si>
  <si>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</si>
  <si>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</si>
  <si>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</si>
  <si>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</si>
  <si>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</si>
  <si>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</si>
  <si>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</si>
  <si>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</si>
  <si>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</si>
  <si>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</si>
  <si>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</si>
  <si>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</si>
  <si>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</si>
  <si>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</si>
  <si>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</si>
  <si>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</si>
  <si>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</si>
  <si>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</si>
  <si>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</si>
  <si>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</si>
  <si>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</si>
  <si>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</si>
  <si>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</si>
  <si>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</si>
  <si>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</si>
  <si>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</si>
  <si>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</si>
  <si>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</si>
  <si>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</si>
  <si>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</si>
  <si>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</si>
  <si>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</si>
  <si>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</si>
  <si>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</si>
  <si>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</si>
  <si>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</si>
  <si>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</si>
  <si>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</si>
  <si>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</si>
  <si>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</si>
  <si>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</si>
  <si>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</si>
  <si>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</si>
  <si>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</si>
  <si>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</si>
  <si>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</si>
  <si>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</si>
  <si>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</si>
  <si>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</si>
  <si>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</si>
  <si>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</si>
  <si>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</si>
  <si>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</si>
  <si>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</si>
  <si>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</si>
  <si>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</si>
  <si>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</si>
  <si>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</si>
  <si>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</si>
  <si>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</si>
  <si>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</si>
  <si>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</si>
  <si>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</si>
  <si>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</si>
  <si>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</si>
  <si>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</si>
  <si>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</si>
  <si>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</si>
  <si>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</si>
  <si>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</si>
  <si>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</si>
  <si>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</si>
  <si>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</si>
  <si>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</si>
  <si>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</si>
  <si>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</si>
  <si>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</si>
  <si>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</si>
  <si>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</si>
  <si>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</si>
  <si>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</si>
  <si>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</si>
  <si>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</si>
  <si>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</si>
  <si>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</si>
  <si>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</si>
  <si>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</si>
  <si>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</si>
  <si>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</si>
  <si>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</si>
  <si>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</si>
  <si>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</si>
  <si>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</si>
  <si>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</si>
  <si>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</si>
  <si>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</si>
  <si>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</si>
  <si>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</si>
  <si>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</si>
  <si>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</si>
  <si>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</si>
  <si>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</si>
  <si>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</si>
  <si>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</si>
  <si>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</si>
  <si>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</si>
  <si>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</si>
  <si>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</si>
  <si>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</si>
  <si>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</si>
  <si>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</si>
  <si>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</si>
  <si>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</si>
  <si>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</si>
  <si>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</si>
  <si>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</si>
  <si>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</si>
  <si>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</si>
  <si>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</si>
  <si>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</si>
  <si>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</si>
  <si>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</si>
  <si>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</si>
  <si>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</si>
  <si>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</si>
  <si>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</si>
  <si>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</si>
  <si>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</si>
  <si>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</si>
  <si>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</si>
  <si>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</si>
  <si>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</si>
  <si>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</si>
  <si>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</si>
  <si>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</si>
  <si>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</si>
  <si>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</si>
  <si>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</si>
  <si>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</si>
  <si>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</si>
  <si>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</si>
  <si>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</si>
  <si>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</si>
  <si>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</si>
  <si>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</si>
  <si>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</si>
  <si>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</si>
  <si>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</si>
  <si>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</si>
  <si>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</si>
  <si>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</si>
  <si>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</si>
  <si>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</si>
  <si>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</si>
  <si>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</si>
  <si>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</si>
  <si>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</si>
  <si>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</si>
  <si>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</si>
  <si>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</si>
  <si>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</si>
  <si>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</si>
  <si>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</si>
  <si>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</si>
  <si>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</si>
  <si>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</si>
  <si>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</si>
  <si>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</si>
  <si>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</si>
  <si>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</si>
  <si>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</si>
  <si>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</si>
  <si>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</si>
  <si>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</si>
  <si>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</si>
  <si>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</si>
  <si>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</si>
  <si>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</si>
  <si>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</si>
  <si>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</si>
  <si>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</si>
  <si>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</si>
  <si>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</si>
  <si>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</si>
  <si>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</si>
  <si>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</si>
  <si>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</si>
  <si>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</si>
  <si>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</si>
  <si>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</si>
  <si>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</si>
  <si>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</si>
  <si>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</si>
  <si>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</si>
  <si>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</si>
  <si>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</si>
  <si>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</si>
  <si>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</si>
  <si>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</si>
  <si>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</si>
  <si>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</si>
  <si>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</si>
  <si>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</si>
  <si>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</si>
  <si>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</si>
  <si>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</si>
  <si>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</si>
  <si>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</si>
  <si>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</si>
  <si>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</si>
  <si>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</si>
  <si>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</si>
  <si>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</si>
  <si>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</si>
  <si>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</si>
  <si>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</si>
  <si>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</si>
  <si>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</si>
  <si>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</si>
  <si>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</si>
  <si>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</si>
  <si>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</si>
  <si>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</si>
  <si>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</si>
  <si>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</si>
  <si>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</si>
  <si>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</si>
  <si>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</si>
  <si>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</si>
  <si>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</si>
  <si>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</si>
  <si>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</si>
  <si>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</si>
  <si>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</si>
  <si>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</si>
  <si>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</si>
  <si>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</si>
  <si>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</si>
  <si>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</si>
  <si>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</si>
  <si>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</si>
  <si>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</si>
  <si>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</si>
  <si>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</si>
  <si>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</si>
  <si>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</si>
  <si>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</si>
  <si>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</si>
  <si>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</si>
  <si>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</si>
  <si>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</si>
  <si>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</si>
  <si>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</si>
  <si>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</si>
  <si>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</si>
  <si>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</si>
  <si>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</si>
  <si>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</si>
  <si>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</si>
  <si>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</si>
  <si>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</si>
  <si>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</si>
  <si>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</si>
  <si>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</si>
  <si>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</si>
  <si>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</si>
  <si>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</si>
  <si>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</si>
  <si>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</si>
  <si>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</si>
  <si>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</si>
  <si>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</si>
  <si>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</si>
  <si>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</si>
  <si>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</si>
  <si>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</si>
  <si>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</si>
  <si>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</si>
  <si>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</si>
  <si>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</si>
  <si>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</si>
  <si>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</si>
  <si>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</si>
  <si>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</si>
  <si>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</si>
  <si>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</si>
  <si>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</si>
  <si>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</si>
  <si>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</si>
  <si>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</si>
  <si>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</si>
  <si>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</si>
  <si>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</si>
  <si>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</si>
  <si>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</si>
  <si>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</si>
  <si>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</si>
  <si>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</si>
  <si>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</si>
  <si>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</si>
  <si>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</si>
  <si>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</si>
  <si>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</si>
  <si>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</si>
  <si>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</si>
  <si>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</si>
  <si>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</si>
  <si>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</si>
  <si>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</si>
  <si>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</si>
  <si>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</si>
  <si>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</si>
  <si>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</si>
  <si>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</si>
  <si>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</si>
  <si>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</si>
  <si>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</si>
  <si>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</si>
  <si>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</si>
  <si>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</si>
  <si>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</si>
  <si>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</si>
  <si>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</si>
  <si>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</si>
  <si>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</si>
  <si>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</si>
  <si>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</si>
  <si>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</si>
  <si>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</si>
  <si>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</si>
  <si>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</si>
  <si>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</si>
  <si>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</si>
  <si>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</si>
  <si>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</si>
  <si>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</si>
  <si>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</si>
  <si>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</si>
  <si>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</si>
  <si>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</si>
  <si>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</si>
  <si>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</si>
  <si>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</si>
  <si>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</si>
  <si>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</si>
  <si>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</si>
  <si>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</si>
  <si>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</si>
  <si>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</si>
  <si>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</si>
  <si>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</si>
  <si>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</si>
  <si>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</si>
  <si>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</si>
  <si>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</si>
  <si>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</si>
  <si>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</si>
  <si>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</si>
  <si>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</si>
  <si>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</si>
  <si>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</si>
  <si>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</si>
  <si>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</si>
  <si>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</si>
  <si>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</si>
  <si>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</si>
  <si>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</si>
  <si>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</si>
  <si>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</si>
  <si>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</si>
  <si>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</si>
  <si>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</si>
  <si>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</si>
  <si>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</si>
  <si>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</si>
  <si>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</si>
  <si>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</si>
  <si>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</si>
  <si>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</si>
  <si>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</si>
  <si>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</si>
  <si>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</si>
  <si>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</si>
  <si>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</si>
  <si>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</si>
  <si>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</si>
  <si>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</si>
  <si>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</si>
  <si>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</si>
  <si>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</si>
  <si>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</si>
  <si>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</si>
  <si>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</si>
  <si>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</si>
  <si>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</si>
  <si>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</si>
  <si>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</si>
  <si>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</si>
  <si>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</si>
  <si>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</si>
  <si>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</si>
  <si>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</si>
  <si>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</si>
  <si>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</si>
  <si>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</si>
  <si>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</si>
  <si>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</si>
  <si>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</si>
  <si>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</si>
  <si>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</si>
  <si>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</si>
  <si>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</si>
  <si>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</si>
  <si>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</si>
  <si>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</si>
  <si>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</si>
  <si>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</si>
  <si>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</si>
  <si>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</si>
  <si>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</si>
  <si>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</si>
  <si>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</si>
  <si>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</si>
  <si>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</si>
  <si>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</si>
  <si>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</si>
  <si>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</si>
  <si>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</si>
  <si>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</si>
  <si>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</si>
  <si>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</si>
  <si>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</si>
  <si>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</si>
  <si>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</si>
  <si>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</si>
  <si>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</si>
  <si>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</si>
  <si>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</si>
  <si>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</si>
  <si>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</si>
  <si>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</si>
  <si>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</si>
  <si>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</si>
  <si>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</si>
  <si>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</si>
  <si>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</si>
  <si>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</si>
  <si>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</si>
  <si>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</si>
  <si>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</si>
  <si>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</si>
  <si>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</si>
  <si>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</si>
  <si>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</si>
  <si>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</si>
  <si>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</si>
  <si>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</si>
  <si>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</si>
  <si>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</si>
  <si>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</si>
  <si>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</si>
  <si>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</si>
  <si>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</si>
  <si>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</si>
  <si>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</si>
  <si>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</si>
  <si>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</si>
  <si>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</si>
  <si>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</si>
  <si>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</si>
  <si>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</si>
  <si>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</si>
  <si>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</si>
  <si>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</si>
  <si>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</si>
  <si>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</si>
  <si>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</si>
  <si>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</si>
  <si>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</si>
  <si>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</si>
  <si>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</si>
  <si>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</si>
  <si>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</si>
  <si>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</si>
  <si>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</si>
  <si>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</si>
  <si>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</si>
  <si>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</si>
  <si>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</si>
  <si>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</si>
  <si>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</si>
  <si>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</si>
  <si>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</si>
  <si>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</si>
  <si>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</si>
  <si>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</si>
  <si>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</si>
  <si>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</si>
  <si>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</si>
  <si>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</si>
  <si>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</si>
  <si>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</si>
  <si>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</si>
  <si>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</si>
  <si>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</si>
  <si>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</si>
  <si>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</si>
  <si>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</si>
  <si>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</si>
  <si>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</si>
  <si>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</si>
  <si>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</si>
  <si>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</si>
  <si>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</si>
  <si>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</si>
  <si>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</si>
  <si>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</si>
  <si>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</si>
  <si>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</si>
  <si>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</si>
  <si>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</si>
  <si>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</si>
  <si>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</si>
  <si>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</si>
  <si>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</si>
  <si>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</si>
  <si>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</si>
  <si>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</si>
  <si>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</si>
  <si>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</si>
  <si>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</si>
  <si>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</si>
  <si>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</si>
  <si>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</si>
  <si>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</si>
  <si>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</si>
  <si>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</si>
  <si>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</si>
  <si>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</si>
  <si>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</si>
  <si>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</si>
  <si>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</si>
  <si>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</si>
  <si>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</si>
  <si>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</si>
  <si>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</si>
  <si>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</si>
  <si>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</si>
  <si>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</si>
  <si>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</si>
  <si>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</si>
  <si>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</si>
  <si>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</si>
  <si>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</si>
  <si>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</si>
  <si>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</si>
  <si>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</si>
  <si>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</si>
  <si>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</si>
  <si>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</si>
  <si>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</si>
  <si>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</si>
  <si>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</si>
  <si>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</si>
  <si>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</si>
  <si>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</si>
  <si>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</si>
  <si>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</si>
  <si>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</si>
  <si>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</si>
  <si>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</si>
  <si>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</si>
  <si>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</si>
  <si>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</si>
  <si>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</si>
  <si>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</si>
  <si>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</si>
  <si>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</si>
  <si>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</si>
  <si>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</si>
  <si>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</si>
  <si>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</si>
  <si>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</si>
  <si>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</si>
  <si>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</si>
  <si>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</si>
  <si>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</si>
  <si>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</si>
  <si>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</si>
  <si>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</si>
  <si>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</si>
  <si>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</si>
  <si>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</si>
  <si>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</si>
  <si>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</si>
  <si>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</si>
  <si>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</si>
  <si>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</si>
  <si>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</si>
  <si>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</si>
  <si>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</si>
  <si>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</si>
  <si>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</si>
  <si>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</si>
  <si>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</si>
  <si>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</si>
  <si>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</si>
  <si>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</si>
  <si>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</si>
  <si>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</si>
  <si>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</si>
  <si>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</si>
  <si>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</si>
  <si>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</si>
  <si>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</si>
  <si>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</si>
  <si>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</si>
  <si>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</si>
  <si>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</si>
  <si>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</si>
  <si>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</si>
  <si>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</si>
  <si>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</si>
  <si>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</si>
  <si>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</si>
  <si>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</si>
  <si>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</si>
  <si>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</si>
  <si>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</si>
  <si>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</si>
  <si>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</si>
  <si>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</si>
  <si>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</si>
  <si>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</si>
  <si>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</si>
  <si>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</si>
  <si>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</si>
  <si>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</si>
  <si>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</si>
  <si>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</si>
  <si>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</si>
  <si>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</si>
  <si>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</si>
  <si>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</si>
  <si>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</si>
  <si>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</si>
  <si>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</si>
  <si>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</si>
  <si>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</si>
  <si>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</si>
  <si>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</si>
  <si>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</si>
  <si>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</si>
  <si>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</si>
  <si>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</si>
  <si>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</si>
  <si>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</si>
  <si>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</si>
  <si>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</si>
  <si>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</si>
  <si>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</si>
  <si>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</si>
  <si>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</si>
  <si>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</si>
  <si>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</si>
  <si>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</si>
  <si>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</si>
  <si>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</si>
  <si>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</si>
  <si>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</si>
  <si>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</si>
  <si>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</si>
  <si>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</si>
  <si>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</si>
  <si>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</si>
  <si>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</si>
  <si>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</si>
  <si>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</si>
  <si>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</si>
  <si>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</si>
  <si>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</si>
  <si>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</si>
  <si>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</si>
  <si>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</si>
  <si>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</si>
  <si>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</si>
  <si>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</si>
  <si>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</si>
  <si>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</si>
  <si>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</si>
  <si>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</si>
  <si>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</si>
  <si>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</si>
  <si>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</si>
  <si>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</si>
  <si>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</si>
  <si>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</si>
  <si>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</si>
  <si>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</si>
  <si>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</si>
  <si>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</si>
  <si>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</si>
  <si>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</si>
  <si>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</si>
  <si>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</si>
  <si>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</si>
  <si>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</si>
  <si>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</si>
  <si>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</si>
  <si>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</si>
  <si>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</si>
  <si>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</si>
  <si>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</si>
  <si>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</si>
  <si>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</si>
  <si>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</si>
  <si>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</si>
  <si>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</si>
  <si>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</si>
  <si>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</si>
  <si>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</si>
  <si>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</si>
  <si>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</si>
  <si>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</si>
  <si>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</si>
  <si>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</si>
  <si>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</si>
  <si>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</si>
  <si>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</si>
  <si>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</si>
  <si>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</si>
  <si>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</si>
  <si>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</si>
  <si>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</si>
  <si>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</si>
  <si>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</si>
  <si>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</si>
  <si>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</si>
  <si>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</si>
  <si>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</si>
  <si>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</si>
  <si>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</si>
  <si>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</si>
  <si>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</si>
  <si>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</si>
  <si>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</si>
  <si>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</si>
  <si>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</si>
  <si>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</si>
  <si>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</si>
  <si>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</si>
  <si>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</si>
  <si>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</si>
  <si>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</si>
  <si>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</si>
  <si>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</si>
  <si>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</si>
  <si>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</si>
  <si>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</si>
  <si>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</si>
  <si>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</si>
  <si>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</si>
  <si>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</si>
  <si>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</si>
  <si>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</si>
  <si>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</si>
  <si>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</si>
  <si>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</si>
  <si>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</si>
  <si>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</si>
  <si>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</si>
  <si>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</si>
  <si>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</si>
  <si>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</si>
  <si>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</si>
  <si>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</si>
  <si>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</si>
  <si>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</si>
  <si>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</si>
  <si>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</si>
  <si>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</si>
  <si>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</si>
  <si>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</si>
  <si>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</si>
  <si>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</si>
  <si>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</si>
  <si>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</si>
  <si>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</si>
  <si>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</si>
  <si>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</si>
  <si>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</si>
  <si>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</si>
  <si>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</si>
  <si>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</si>
  <si>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</si>
  <si>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</si>
  <si>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</si>
  <si>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</si>
  <si>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</si>
  <si>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</si>
  <si>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</si>
  <si>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</si>
  <si>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</si>
  <si>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</si>
  <si>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</si>
  <si>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</si>
  <si>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</si>
  <si>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</si>
  <si>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</si>
  <si>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</si>
  <si>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</si>
  <si>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</si>
  <si>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</si>
  <si>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</si>
  <si>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</si>
  <si>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</si>
  <si>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</si>
  <si>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</si>
  <si>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</si>
  <si>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</si>
  <si>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</si>
  <si>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</si>
  <si>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</si>
  <si>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</si>
  <si>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</si>
  <si>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</si>
  <si>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</si>
  <si>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</si>
  <si>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</si>
  <si>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</si>
  <si>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</si>
  <si>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</si>
  <si>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</si>
  <si>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</si>
  <si>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</si>
  <si>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</si>
  <si>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</si>
  <si>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</si>
  <si>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</si>
  <si>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</si>
  <si>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</si>
  <si>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</si>
  <si>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</si>
  <si>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</si>
  <si>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</si>
  <si>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</si>
  <si>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</si>
  <si>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</si>
  <si>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</si>
  <si>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</si>
  <si>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</si>
  <si>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</si>
  <si>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</si>
  <si>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</si>
  <si>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</si>
  <si>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</si>
  <si>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</si>
  <si>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</si>
  <si>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</si>
  <si>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</si>
  <si>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</si>
  <si>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</si>
  <si>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</si>
  <si>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</si>
  <si>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</si>
  <si>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</si>
  <si>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</si>
  <si>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</si>
  <si>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</si>
  <si>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</si>
  <si>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</si>
  <si>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</si>
  <si>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</si>
  <si>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</si>
  <si>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</si>
  <si>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</si>
  <si>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</si>
  <si>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</si>
  <si>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</si>
  <si>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</si>
  <si>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</si>
  <si>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</si>
  <si>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</si>
  <si>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</si>
  <si>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</si>
  <si>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</si>
  <si>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</si>
  <si>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</si>
  <si>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</si>
  <si>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</si>
  <si>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</si>
  <si>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</si>
  <si>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</si>
  <si>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</si>
  <si>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</si>
  <si>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</si>
  <si>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</si>
  <si>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</si>
  <si>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</si>
  <si>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</si>
  <si>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</si>
  <si>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</si>
  <si>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</si>
  <si>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</si>
  <si>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</si>
  <si>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</si>
  <si>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</si>
  <si>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</si>
  <si>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</si>
  <si>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</si>
  <si>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</si>
  <si>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</si>
  <si>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</si>
  <si>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</si>
  <si>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</si>
  <si>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</si>
  <si>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</si>
  <si>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</si>
  <si>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</si>
  <si>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</si>
  <si>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</si>
  <si>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</si>
  <si>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</si>
  <si>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</si>
  <si>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</si>
  <si>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</si>
  <si>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</si>
  <si>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</si>
  <si>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</si>
  <si>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</si>
  <si>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</si>
  <si>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</si>
  <si>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</si>
  <si>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</si>
  <si>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</si>
  <si>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</si>
  <si>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</si>
  <si>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</si>
  <si>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</si>
  <si>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</si>
  <si>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</si>
  <si>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</si>
  <si>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</si>
  <si>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</si>
  <si>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</si>
  <si>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</si>
  <si>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</si>
  <si>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</si>
  <si>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</si>
  <si>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</si>
  <si>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</si>
  <si>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</si>
  <si>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</si>
  <si>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</si>
  <si>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</si>
  <si>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</si>
  <si>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</si>
  <si>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</si>
  <si>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</si>
  <si>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</si>
  <si>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</si>
  <si>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</si>
  <si>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</si>
  <si>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</si>
  <si>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</si>
  <si>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</si>
  <si>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</si>
  <si>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</si>
  <si>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</si>
  <si>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</si>
  <si>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</si>
  <si>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</si>
  <si>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</si>
  <si>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</si>
  <si>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</si>
  <si>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</si>
  <si>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</si>
  <si>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</si>
  <si>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</si>
  <si>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</si>
  <si>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</si>
  <si>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</si>
  <si>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</si>
  <si>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</si>
  <si>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</si>
  <si>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</si>
  <si>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</si>
  <si>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</si>
  <si>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</si>
  <si>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</si>
  <si>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</si>
  <si>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</si>
  <si>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</si>
  <si>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</si>
  <si>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</si>
  <si>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</si>
  <si>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</si>
  <si>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</si>
  <si>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</si>
  <si>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</si>
  <si>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</si>
  <si>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</si>
  <si>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</si>
  <si>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</si>
  <si>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</si>
  <si>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</si>
  <si>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</si>
  <si>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</si>
  <si>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</si>
  <si>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</si>
  <si>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</si>
  <si>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</si>
  <si>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</si>
  <si>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</si>
  <si>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</si>
  <si>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</si>
  <si>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</si>
  <si>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</si>
  <si>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</si>
  <si>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</si>
  <si>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</si>
  <si>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</si>
  <si>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</si>
  <si>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</si>
  <si>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</si>
  <si>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</si>
  <si>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</si>
  <si>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</si>
  <si>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</si>
  <si>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</si>
  <si>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</si>
  <si>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</si>
  <si>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</si>
  <si>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</si>
  <si>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</si>
  <si>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</si>
  <si>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</si>
  <si>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</si>
  <si>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</si>
  <si>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</si>
  <si>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</si>
  <si>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</si>
  <si>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</si>
  <si>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</si>
  <si>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</si>
  <si>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</si>
  <si>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</si>
  <si>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</si>
  <si>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</si>
  <si>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</si>
  <si>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</si>
  <si>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</si>
  <si>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</si>
  <si>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</si>
  <si>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</si>
  <si>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</si>
  <si>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</si>
  <si>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</si>
  <si>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</si>
  <si>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</si>
  <si>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</si>
  <si>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</si>
  <si>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</si>
  <si>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</si>
  <si>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</si>
  <si>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</si>
  <si>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</si>
  <si>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</si>
  <si>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</si>
  <si>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</si>
  <si>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</si>
  <si>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</si>
  <si>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</si>
  <si>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</si>
  <si>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</si>
  <si>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</si>
  <si>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</si>
  <si>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</si>
  <si>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</si>
  <si>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</si>
  <si>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</si>
  <si>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</si>
  <si>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</si>
  <si>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</si>
  <si>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</si>
  <si>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</si>
  <si>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</si>
  <si>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</si>
  <si>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</si>
  <si>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</si>
  <si>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</si>
  <si>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</si>
  <si>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</si>
  <si>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</si>
  <si>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</si>
  <si>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</si>
  <si>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</si>
  <si>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</si>
  <si>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</si>
  <si>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</si>
  <si>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</si>
  <si>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</si>
  <si>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</si>
  <si>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</si>
  <si>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</si>
  <si>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</si>
  <si>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</si>
  <si>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</si>
  <si>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</si>
  <si>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</si>
  <si>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</si>
  <si>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</si>
  <si>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</si>
  <si>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</si>
  <si>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</si>
  <si>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</si>
  <si>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</si>
  <si>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</si>
  <si>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</si>
  <si>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</si>
  <si>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</si>
  <si>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</si>
  <si>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</si>
  <si>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</si>
  <si>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</si>
  <si>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</si>
  <si>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</si>
  <si>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</si>
  <si>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</si>
  <si>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</si>
  <si>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</si>
  <si>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</si>
  <si>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</si>
  <si>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</si>
  <si>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</si>
  <si>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</si>
  <si>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</si>
  <si>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</si>
  <si>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</si>
  <si>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</si>
  <si>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</si>
  <si>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</si>
  <si>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</si>
  <si>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</si>
  <si>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</si>
  <si>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</si>
  <si>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</si>
  <si>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</si>
  <si>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</si>
  <si>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</si>
  <si>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</si>
  <si>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</si>
  <si>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</si>
  <si>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</si>
  <si>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</si>
  <si>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</si>
  <si>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</si>
  <si>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</si>
  <si>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</si>
  <si>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</si>
  <si>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</si>
  <si>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</si>
  <si>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</si>
  <si>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</si>
  <si>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</si>
  <si>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</si>
  <si>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</si>
  <si>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</si>
  <si>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</si>
  <si>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</si>
  <si>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</si>
  <si>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</si>
  <si>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</si>
  <si>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</si>
  <si>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</si>
  <si>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</si>
  <si>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</si>
  <si>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</si>
  <si>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</si>
  <si>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</si>
  <si>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</si>
  <si>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</si>
  <si>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</si>
  <si>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</si>
  <si>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</si>
  <si>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</si>
  <si>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</si>
  <si>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</si>
  <si>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</si>
  <si>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</si>
  <si>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</si>
  <si>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</si>
  <si>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</si>
  <si>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</si>
  <si>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</si>
  <si>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</si>
  <si>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</si>
  <si>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</si>
  <si>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</si>
  <si>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</si>
  <si>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</si>
  <si>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</si>
  <si>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</si>
  <si>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</si>
  <si>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</si>
  <si>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</si>
  <si>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</si>
  <si>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</si>
  <si>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</si>
  <si>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</si>
  <si>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</si>
  <si>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</si>
  <si>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</si>
  <si>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</si>
  <si>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</si>
  <si>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</si>
  <si>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</si>
  <si>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</si>
  <si>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</si>
  <si>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</si>
  <si>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</si>
  <si>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</si>
  <si>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</si>
  <si>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</si>
  <si>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</si>
  <si>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</si>
  <si>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</si>
  <si>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</si>
  <si>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</si>
  <si>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</si>
  <si>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</si>
  <si>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</si>
  <si>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</si>
  <si>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</si>
  <si>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</si>
  <si>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</si>
  <si>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</si>
  <si>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</si>
  <si>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</si>
  <si>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</si>
  <si>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</si>
  <si>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</si>
  <si>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</si>
  <si>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</si>
  <si>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</si>
  <si>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</si>
  <si>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</si>
  <si>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</si>
  <si>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</si>
  <si>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</si>
  <si>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</si>
  <si>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</si>
  <si>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</si>
  <si>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</si>
  <si>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</si>
  <si>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</si>
  <si>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</si>
  <si>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</si>
  <si>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</si>
  <si>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</si>
  <si>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</si>
  <si>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</si>
  <si>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</si>
  <si>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</si>
  <si>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</si>
  <si>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</si>
  <si>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</si>
  <si>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</si>
  <si>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</si>
  <si>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</si>
  <si>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</si>
  <si>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</si>
  <si>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</si>
  <si>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</si>
  <si>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</si>
  <si>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</si>
  <si>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</si>
  <si>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</si>
  <si>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</si>
  <si>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</si>
  <si>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</si>
  <si>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</si>
  <si>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</si>
  <si>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</si>
  <si>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</si>
  <si>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</si>
  <si>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</si>
  <si>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</si>
  <si>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</si>
  <si>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</si>
  <si>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</si>
  <si>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</si>
  <si>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</si>
  <si>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</si>
  <si>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</si>
  <si>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</si>
  <si>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</si>
  <si>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</si>
  <si>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</si>
  <si>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</si>
  <si>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</si>
  <si>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</si>
  <si>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</si>
  <si>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</si>
  <si>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</si>
  <si>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</si>
  <si>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</si>
  <si>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</si>
  <si>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</si>
  <si>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</si>
  <si>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</si>
  <si>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</si>
  <si>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</si>
  <si>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</si>
  <si>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</si>
  <si>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</si>
  <si>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</si>
  <si>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</si>
  <si>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</si>
  <si>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</si>
  <si>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</si>
  <si>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</si>
  <si>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</si>
  <si>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</si>
  <si>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</si>
  <si>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</si>
  <si>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</si>
  <si>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</si>
  <si>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</si>
  <si>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</si>
  <si>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</si>
  <si>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</si>
  <si>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</si>
  <si>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</si>
  <si>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</si>
  <si>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</si>
  <si>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</si>
  <si>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</si>
  <si>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</si>
  <si>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</si>
  <si>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</si>
  <si>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</si>
  <si>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</si>
  <si>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</si>
  <si>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</si>
  <si>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</si>
  <si>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</si>
  <si>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</si>
  <si>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</si>
  <si>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</si>
  <si>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</si>
  <si>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</si>
  <si>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</si>
  <si>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</si>
  <si>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</si>
  <si>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</si>
  <si>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</si>
  <si>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</si>
  <si>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</si>
  <si>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</si>
  <si>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</si>
  <si>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</si>
  <si>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</si>
  <si>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</si>
  <si>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</si>
  <si>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</si>
  <si>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</si>
  <si>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</si>
  <si>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</si>
  <si>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</si>
  <si>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</si>
  <si>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</si>
  <si>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</si>
  <si>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</si>
  <si>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</si>
  <si>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</si>
  <si>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</si>
  <si>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</si>
  <si>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</si>
  <si>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</si>
  <si>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</si>
  <si>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</si>
  <si>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</si>
  <si>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</si>
  <si>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</si>
  <si>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</si>
  <si>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</si>
  <si>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</si>
  <si>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</si>
  <si>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</si>
  <si>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</si>
  <si>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</si>
  <si>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</si>
  <si>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</si>
  <si>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</si>
  <si>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</si>
  <si>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</si>
  <si>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</si>
  <si>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</si>
  <si>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</si>
  <si>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</si>
  <si>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</si>
  <si>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</si>
  <si>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</si>
  <si>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</si>
  <si>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</si>
  <si>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</si>
  <si>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</si>
  <si>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</si>
  <si>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</si>
  <si>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</si>
  <si>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</si>
  <si>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</si>
  <si>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</si>
  <si>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</si>
  <si>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</si>
  <si>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</si>
  <si>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</si>
  <si>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</si>
  <si>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</si>
  <si>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</si>
  <si>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</si>
  <si>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</si>
  <si>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</si>
  <si>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</si>
  <si>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</si>
  <si>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</si>
  <si>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</si>
  <si>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</si>
  <si>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</si>
  <si>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</si>
  <si>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</si>
  <si>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</si>
  <si>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</si>
  <si>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</si>
  <si>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</si>
  <si>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</si>
  <si>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</si>
  <si>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</si>
  <si>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</si>
  <si>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</si>
  <si>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</si>
  <si>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</si>
  <si>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</si>
  <si>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</si>
  <si>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</si>
  <si>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</si>
  <si>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</si>
  <si>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</si>
  <si>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</si>
  <si>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</si>
  <si>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</si>
  <si>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</si>
  <si>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</si>
  <si>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</si>
  <si>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</si>
  <si>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</si>
  <si>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</si>
  <si>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</si>
  <si>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</si>
  <si>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</si>
  <si>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</si>
  <si>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</si>
  <si>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</si>
  <si>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</si>
  <si>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</si>
  <si>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</si>
  <si>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</si>
  <si>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</si>
  <si>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</si>
  <si>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</si>
  <si>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</si>
  <si>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</si>
  <si>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</si>
  <si>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</si>
  <si>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</si>
  <si>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</si>
  <si>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</si>
  <si>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</si>
  <si>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</si>
  <si>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</si>
  <si>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</si>
  <si>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</si>
  <si>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</si>
  <si>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</si>
  <si>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</si>
  <si>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</si>
  <si>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</si>
  <si>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</si>
  <si>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</si>
  <si>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</si>
  <si>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</si>
  <si>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</si>
  <si>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</si>
  <si>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</si>
  <si>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</si>
  <si>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</si>
  <si>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</si>
  <si>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</si>
  <si>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</si>
  <si>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</si>
  <si>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</si>
  <si>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</si>
  <si>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</si>
  <si>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</si>
  <si>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</si>
  <si>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</si>
  <si>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</si>
  <si>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</si>
  <si>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</si>
  <si>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</si>
  <si>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</si>
  <si>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</si>
  <si>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</si>
  <si>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</si>
  <si>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</si>
  <si>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</si>
  <si>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</si>
  <si>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</si>
  <si>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</si>
  <si>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</si>
  <si>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</si>
  <si>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</si>
  <si>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</si>
  <si>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</si>
  <si>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</si>
  <si>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</si>
  <si>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</si>
  <si>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</si>
  <si>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</si>
  <si>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</si>
  <si>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</si>
  <si>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</si>
  <si>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</si>
  <si>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</si>
  <si>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</si>
  <si>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</si>
  <si>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</si>
  <si>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</si>
  <si>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</si>
  <si>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</si>
  <si>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</si>
  <si>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</si>
  <si>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</si>
  <si>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</si>
  <si>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</si>
  <si>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</si>
  <si>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</si>
  <si>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</si>
  <si>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</si>
  <si>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</si>
  <si>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</si>
  <si>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</si>
  <si>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</si>
  <si>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</si>
  <si>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</si>
  <si>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</si>
  <si>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</si>
  <si>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</si>
  <si>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</si>
  <si>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</si>
  <si>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</si>
  <si>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</si>
  <si>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</si>
  <si>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</si>
  <si>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</si>
  <si>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</si>
  <si>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</si>
  <si>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</si>
  <si>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</si>
  <si>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</si>
  <si>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</si>
  <si>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</si>
  <si>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</si>
  <si>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</si>
  <si>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</si>
  <si>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</si>
  <si>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</si>
  <si>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</si>
  <si>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</si>
  <si>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</si>
  <si>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</si>
  <si>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</si>
  <si>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</si>
  <si>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</si>
  <si>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</si>
  <si>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</si>
  <si>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</si>
  <si>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</si>
  <si>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</si>
  <si>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</si>
  <si>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</si>
  <si>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</si>
  <si>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</si>
  <si>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</si>
  <si>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</si>
  <si>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</si>
  <si>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</si>
  <si>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</si>
  <si>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</si>
  <si>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</si>
  <si>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</si>
  <si>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</si>
  <si>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</si>
  <si>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</si>
  <si>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</si>
  <si>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</si>
  <si>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</si>
  <si>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</si>
  <si>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</si>
  <si>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</si>
  <si>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</si>
  <si>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</si>
  <si>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</si>
  <si>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</si>
  <si>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</si>
  <si>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</si>
  <si>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</si>
  <si>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</si>
  <si>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</si>
  <si>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</si>
  <si>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</si>
  <si>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</si>
  <si>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</si>
  <si>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</si>
  <si>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</si>
  <si>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</si>
  <si>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</si>
  <si>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</si>
  <si>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</si>
  <si>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</si>
  <si>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</si>
  <si>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</si>
  <si>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</si>
  <si>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</si>
  <si>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</si>
  <si>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</si>
  <si>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</si>
  <si>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</si>
  <si>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</si>
  <si>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</si>
  <si>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</si>
  <si>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</si>
  <si>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</si>
  <si>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</si>
  <si>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</si>
  <si>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</si>
  <si>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</si>
  <si>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</si>
  <si>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</si>
  <si>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</si>
  <si>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</si>
  <si>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</si>
  <si>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</si>
  <si>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</si>
  <si>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</si>
  <si>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</si>
  <si>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</si>
  <si>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</si>
  <si>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</si>
  <si>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</si>
  <si>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</si>
  <si>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</si>
  <si>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</si>
  <si>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</si>
  <si>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</si>
  <si>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</si>
  <si>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</si>
  <si>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</si>
  <si>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</si>
  <si>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</si>
  <si>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</si>
  <si>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</si>
  <si>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</si>
  <si>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</si>
  <si>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</si>
  <si>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</si>
  <si>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</si>
  <si>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</si>
  <si>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</si>
  <si>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</si>
  <si>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</si>
  <si>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</si>
  <si>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</si>
  <si>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</si>
  <si>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</si>
  <si>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</si>
  <si>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</si>
  <si>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</si>
  <si>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</si>
  <si>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</si>
  <si>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</si>
  <si>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</si>
  <si>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</si>
  <si>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</si>
  <si>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</si>
  <si>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</si>
  <si>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</si>
  <si>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</si>
  <si>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</si>
  <si>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</si>
  <si>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</si>
  <si>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</si>
  <si>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</si>
  <si>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</si>
  <si>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</si>
  <si>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</si>
  <si>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</si>
  <si>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</si>
  <si>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</si>
  <si>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</si>
  <si>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</si>
  <si>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</si>
  <si>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</si>
  <si>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</si>
  <si>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</si>
  <si>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</si>
  <si>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</si>
  <si>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</si>
  <si>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</si>
  <si>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</si>
  <si>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</si>
  <si>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</si>
  <si>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</si>
  <si>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</si>
  <si>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</si>
  <si>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</si>
  <si>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</si>
  <si>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</si>
  <si>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</si>
  <si>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</si>
  <si>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</si>
  <si>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</si>
  <si>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</si>
  <si>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</si>
  <si>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</si>
  <si>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</si>
  <si>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</si>
  <si>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</si>
  <si>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</si>
  <si>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</si>
  <si>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</si>
  <si>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</si>
  <si>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</si>
  <si>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</si>
  <si>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</si>
  <si>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</si>
  <si>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</si>
  <si>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</si>
  <si>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</si>
  <si>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</si>
  <si>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</si>
  <si>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</si>
  <si>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</si>
  <si>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</si>
  <si>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</si>
  <si>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</si>
  <si>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</si>
  <si>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</si>
  <si>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</si>
  <si>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</si>
  <si>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</si>
  <si>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</si>
  <si>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</si>
  <si>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</si>
  <si>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</si>
  <si>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</si>
  <si>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</si>
  <si>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</si>
  <si>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</si>
  <si>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</si>
  <si>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</si>
  <si>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</si>
  <si>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</si>
  <si>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</si>
  <si>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</si>
  <si>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</si>
  <si>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</si>
  <si>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</si>
  <si>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</si>
  <si>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</si>
  <si>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</si>
  <si>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</si>
  <si>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</si>
  <si>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</si>
  <si>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</si>
  <si>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</si>
  <si>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</si>
  <si>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</si>
  <si>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</si>
  <si>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</si>
  <si>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</si>
  <si>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</si>
  <si>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</si>
  <si>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</si>
  <si>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</si>
  <si>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</si>
  <si>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</si>
  <si>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</si>
  <si>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</si>
  <si>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</si>
  <si>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</si>
  <si>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</si>
  <si>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</si>
  <si>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</si>
  <si>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</si>
  <si>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</si>
  <si>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</si>
  <si>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</si>
  <si>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</si>
  <si>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</si>
  <si>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</si>
  <si>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</si>
  <si>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</si>
  <si>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</si>
  <si>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</si>
  <si>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</si>
  <si>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</si>
  <si>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</si>
  <si>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</si>
  <si>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</si>
  <si>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</si>
  <si>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</si>
  <si>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</si>
  <si>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</si>
  <si>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</si>
  <si>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</si>
  <si>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</si>
  <si>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</si>
  <si>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</si>
  <si>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</si>
  <si>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</si>
  <si>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</si>
  <si>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</si>
  <si>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</si>
  <si>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</si>
  <si>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</si>
  <si>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</si>
  <si>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</si>
  <si>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</si>
  <si>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</si>
  <si>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</si>
  <si>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</si>
  <si>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</si>
  <si>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</si>
  <si>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</si>
  <si>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</si>
  <si>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</si>
  <si>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</si>
  <si>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</si>
  <si>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</si>
  <si>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</si>
  <si>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</si>
  <si>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</si>
  <si>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</si>
  <si>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</si>
  <si>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</si>
  <si>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</si>
  <si>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</si>
  <si>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</si>
  <si>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</si>
  <si>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</si>
  <si>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</si>
  <si>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</si>
  <si>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</si>
  <si>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</si>
  <si>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</si>
  <si>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</si>
  <si>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</si>
  <si>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</si>
  <si>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</si>
  <si>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</si>
  <si>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</si>
  <si>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</si>
  <si>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</si>
  <si>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</si>
  <si>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</si>
  <si>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</si>
  <si>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</si>
  <si>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</si>
  <si>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</si>
  <si>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</si>
  <si>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</si>
  <si>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</si>
  <si>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</si>
  <si>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</si>
  <si>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</si>
  <si>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</si>
  <si>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</si>
  <si>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</si>
  <si>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</si>
  <si>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</si>
  <si>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</si>
  <si>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</si>
  <si>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</si>
  <si>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</si>
  <si>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</si>
  <si>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</si>
  <si>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</si>
  <si>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</si>
  <si>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</si>
  <si>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</si>
  <si>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</si>
  <si>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</si>
  <si>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</si>
  <si>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</si>
  <si>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</si>
  <si>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</si>
  <si>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</si>
  <si>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</si>
  <si>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</si>
  <si>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</si>
  <si>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</si>
  <si>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</si>
  <si>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</si>
  <si>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</si>
  <si>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</si>
  <si>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</si>
  <si>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</si>
  <si>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</si>
  <si>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</si>
  <si>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</si>
  <si>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</si>
  <si>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</si>
  <si>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</si>
  <si>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</si>
  <si>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</si>
  <si>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</si>
  <si>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</si>
  <si>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</si>
  <si>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</si>
  <si>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</si>
  <si>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</si>
  <si>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</si>
  <si>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</si>
  <si>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</si>
  <si>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</si>
  <si>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</si>
  <si>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</si>
  <si>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</si>
  <si>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</si>
  <si>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</si>
  <si>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</si>
  <si>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</si>
  <si>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</si>
  <si>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</si>
  <si>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</si>
  <si>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</si>
  <si>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</si>
  <si>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</si>
  <si>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</si>
  <si>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</si>
  <si>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</si>
  <si>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</si>
  <si>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</si>
  <si>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</si>
  <si>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</si>
  <si>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</si>
  <si>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</si>
  <si>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</si>
  <si>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</si>
  <si>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</si>
  <si>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</si>
  <si>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</si>
  <si>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</si>
  <si>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</si>
  <si>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</si>
  <si>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</si>
  <si>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</si>
  <si>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</si>
  <si>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</si>
  <si>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</si>
  <si>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</si>
  <si>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</si>
  <si>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</si>
  <si>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</si>
  <si>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</si>
  <si>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</si>
  <si>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</si>
  <si>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</si>
  <si>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</si>
  <si>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</si>
  <si>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</si>
  <si>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</si>
  <si>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</si>
  <si>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</si>
  <si>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</si>
  <si>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</si>
  <si>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</si>
  <si>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</si>
  <si>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</si>
  <si>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</si>
  <si>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</si>
  <si>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</si>
  <si>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</si>
  <si>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</si>
  <si>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</si>
  <si>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</si>
  <si>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</si>
  <si>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</si>
  <si>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</si>
  <si>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</si>
  <si>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</si>
  <si>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</si>
  <si>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</si>
  <si>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</si>
  <si>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</si>
  <si>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</si>
  <si>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</si>
  <si>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</si>
  <si>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</si>
  <si>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</si>
  <si>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</si>
  <si>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</si>
  <si>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</si>
  <si>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</si>
  <si>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</si>
  <si>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</si>
  <si>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</si>
  <si>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</si>
  <si>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</si>
  <si>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</si>
  <si>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</si>
  <si>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</si>
  <si>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</si>
  <si>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</si>
  <si>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</si>
  <si>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</si>
  <si>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</si>
  <si>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</si>
  <si>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</si>
  <si>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</si>
  <si>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</si>
  <si>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</si>
  <si>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</si>
  <si>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</si>
  <si>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</si>
  <si>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</si>
  <si>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</si>
  <si>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</si>
  <si>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</si>
  <si>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</si>
  <si>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</si>
  <si>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</si>
  <si>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</si>
  <si>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</si>
  <si>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</si>
  <si>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</si>
  <si>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</si>
  <si>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</si>
  <si>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</si>
  <si>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</si>
  <si>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</si>
  <si>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</si>
  <si>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</si>
  <si>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</si>
  <si>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</si>
  <si>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</si>
  <si>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</si>
  <si>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</si>
  <si>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</si>
  <si>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</si>
  <si>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</si>
  <si>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</si>
  <si>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</si>
  <si>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</si>
  <si>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</si>
  <si>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</si>
  <si>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</si>
  <si>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</si>
  <si>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</si>
  <si>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</si>
  <si>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</si>
  <si>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</si>
  <si>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</si>
  <si>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</si>
  <si>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</si>
  <si>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</si>
  <si>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</si>
  <si>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</si>
  <si>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</si>
  <si>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</si>
  <si>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</si>
  <si>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</si>
  <si>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</si>
  <si>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</si>
  <si>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</si>
  <si>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</si>
  <si>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</si>
  <si>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</si>
  <si>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</si>
  <si>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</si>
  <si>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</si>
  <si>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</si>
  <si>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</si>
  <si>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</si>
  <si>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</si>
  <si>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</si>
  <si>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</si>
  <si>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</si>
  <si>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</si>
  <si>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</si>
  <si>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</si>
  <si>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</si>
  <si>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</si>
  <si>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</si>
  <si>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</si>
  <si>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</si>
  <si>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</si>
  <si>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</si>
  <si>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</si>
  <si>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</si>
  <si>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</si>
  <si>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</si>
  <si>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</si>
  <si>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</si>
  <si>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</si>
  <si>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</si>
  <si>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</si>
  <si>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</si>
  <si>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</si>
  <si>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</si>
  <si>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</si>
  <si>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</si>
  <si>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</si>
  <si>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</si>
  <si>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</si>
  <si>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</si>
  <si>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</si>
  <si>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</si>
  <si>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</si>
  <si>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</si>
  <si>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</si>
  <si>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</si>
  <si>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</si>
  <si>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</si>
  <si>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</si>
  <si>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</si>
  <si>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</si>
  <si>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</si>
  <si>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</si>
  <si>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</si>
  <si>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</si>
  <si>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</si>
  <si>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</si>
  <si>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</si>
  <si>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</si>
  <si>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</si>
  <si>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</si>
  <si>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</si>
  <si>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</si>
  <si>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</si>
  <si>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</si>
  <si>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</si>
  <si>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</si>
  <si>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</si>
  <si>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</si>
  <si>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</si>
  <si>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</si>
  <si>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</si>
  <si>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</si>
  <si>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</si>
  <si>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</si>
  <si>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</si>
  <si>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</si>
  <si>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</si>
  <si>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</si>
  <si>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</si>
  <si>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</si>
  <si>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</si>
  <si>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</si>
  <si>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</si>
  <si>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</si>
  <si>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</si>
  <si>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</si>
  <si>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</si>
  <si>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</si>
  <si>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</si>
  <si>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</si>
  <si>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</si>
  <si>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</si>
  <si>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</si>
  <si>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</si>
  <si>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</si>
  <si>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</si>
  <si>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</si>
  <si>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</si>
  <si>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</si>
  <si>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</si>
  <si>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</si>
  <si>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</si>
  <si>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</si>
  <si>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</si>
  <si>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</si>
  <si>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</si>
  <si>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</si>
  <si>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</si>
  <si>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</si>
  <si>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</si>
  <si>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</si>
  <si>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</si>
  <si>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</si>
  <si>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</si>
  <si>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</si>
  <si>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</si>
  <si>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</si>
  <si>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</si>
  <si>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</si>
  <si>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</si>
  <si>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</si>
  <si>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</si>
  <si>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</si>
  <si>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</si>
  <si>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</si>
  <si>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</si>
  <si>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</si>
  <si>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</si>
  <si>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</si>
  <si>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</si>
  <si>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</si>
  <si>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</si>
  <si>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</si>
  <si>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</si>
  <si>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</si>
  <si>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</si>
  <si>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</si>
  <si>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</si>
  <si>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</si>
  <si>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</si>
  <si>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</si>
  <si>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</si>
  <si>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</si>
  <si>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</si>
  <si>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</si>
  <si>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</si>
  <si>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</si>
  <si>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</si>
  <si>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</si>
  <si>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</si>
  <si>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</si>
  <si>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</si>
  <si>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</si>
  <si>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</si>
  <si>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</si>
  <si>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</si>
  <si>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</si>
  <si>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</si>
  <si>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</si>
  <si>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</si>
  <si>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</si>
  <si>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</si>
  <si>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</si>
  <si>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</si>
  <si>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</si>
  <si>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</si>
  <si>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</si>
  <si>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</si>
  <si>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</si>
  <si>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</si>
  <si>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</si>
  <si>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</si>
  <si>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</si>
  <si>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</si>
  <si>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</si>
  <si>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</si>
  <si>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</si>
  <si>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</si>
  <si>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</si>
  <si>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</si>
  <si>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</si>
  <si>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</si>
  <si>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</si>
  <si>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</si>
  <si>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</si>
  <si>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</si>
  <si>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</si>
  <si>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</si>
  <si>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</si>
  <si>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</si>
  <si>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</si>
  <si>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</si>
  <si>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</si>
  <si>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</si>
  <si>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</si>
  <si>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</si>
  <si>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</si>
  <si>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</si>
  <si>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</si>
  <si>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</si>
  <si>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</si>
  <si>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</si>
  <si>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</si>
  <si>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</si>
  <si>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</si>
  <si>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</si>
  <si>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</si>
  <si>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</si>
  <si>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</si>
  <si>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</si>
  <si>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</si>
  <si>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</si>
  <si>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</si>
  <si>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</si>
  <si>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</si>
  <si>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</si>
  <si>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</si>
  <si>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</si>
  <si>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</si>
  <si>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</si>
  <si>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</si>
  <si>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</si>
  <si>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</si>
  <si>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</si>
  <si>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</si>
  <si>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</si>
  <si>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</si>
  <si>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</si>
  <si>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</si>
  <si>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</si>
  <si>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</si>
  <si>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</si>
  <si>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</si>
  <si>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</si>
  <si>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</si>
  <si>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</si>
  <si>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</si>
  <si>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</si>
  <si>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</si>
  <si>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</si>
  <si>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</si>
  <si>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</si>
  <si>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</si>
  <si>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</si>
  <si>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</si>
  <si>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</si>
  <si>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</si>
  <si>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</si>
  <si>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</si>
  <si>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</si>
  <si>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</si>
  <si>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</si>
  <si>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</si>
  <si>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</si>
  <si>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</si>
  <si>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</si>
  <si>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</si>
  <si>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</si>
  <si>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</si>
  <si>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</si>
  <si>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</si>
  <si>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</si>
  <si>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</si>
  <si>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</si>
  <si>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</si>
  <si>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</si>
  <si>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</si>
  <si>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</si>
  <si>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</si>
  <si>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</si>
  <si>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</si>
  <si>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</si>
  <si>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</si>
  <si>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</si>
  <si>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</si>
  <si>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</si>
  <si>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</si>
  <si>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</si>
  <si>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</si>
  <si>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</si>
  <si>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</si>
  <si>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</si>
  <si>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</si>
  <si>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</si>
  <si>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</si>
  <si>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</si>
  <si>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</si>
  <si>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</si>
  <si>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</si>
  <si>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</si>
  <si>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</si>
  <si>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</si>
  <si>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</si>
  <si>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</si>
  <si>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</si>
  <si>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</si>
  <si>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</si>
  <si>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</si>
  <si>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</si>
  <si>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</si>
  <si>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</si>
  <si>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</si>
  <si>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</si>
  <si>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</si>
  <si>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</si>
  <si>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</si>
  <si>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</si>
  <si>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</si>
  <si>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</si>
  <si>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</si>
  <si>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</si>
  <si>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</si>
  <si>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</si>
  <si>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</si>
  <si>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</si>
  <si>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</si>
  <si>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</si>
  <si>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</si>
  <si>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</si>
  <si>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</si>
  <si>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</si>
  <si>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</si>
  <si>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</si>
  <si>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</si>
  <si>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</si>
  <si>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</si>
  <si>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</si>
  <si>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</si>
  <si>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</si>
  <si>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</si>
  <si>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</si>
  <si>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</si>
  <si>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</si>
  <si>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</si>
  <si>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</si>
  <si>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</si>
  <si>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</si>
  <si>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</si>
  <si>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</si>
  <si>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</si>
  <si>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</si>
  <si>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</si>
  <si>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</si>
  <si>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</si>
  <si>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</si>
  <si>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</si>
  <si>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</si>
  <si>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</si>
  <si>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</si>
  <si>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</si>
  <si>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</si>
  <si>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</si>
  <si>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</si>
  <si>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</si>
  <si>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</si>
  <si>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</si>
  <si>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</si>
  <si>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</si>
  <si>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</si>
  <si>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</si>
  <si>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</si>
  <si>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</si>
  <si>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</si>
  <si>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</si>
  <si>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</si>
  <si>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</si>
  <si>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</si>
  <si>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</si>
  <si>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</si>
  <si>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</si>
  <si>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</si>
  <si>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</si>
  <si>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</si>
  <si>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</si>
  <si>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</si>
  <si>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</si>
  <si>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</si>
  <si>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</si>
  <si>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</si>
  <si>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</si>
  <si>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</si>
  <si>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</si>
  <si>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</si>
  <si>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</si>
  <si>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</si>
  <si>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</si>
  <si>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</si>
  <si>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</si>
  <si>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</si>
  <si>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</si>
  <si>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</si>
  <si>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</si>
  <si>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</si>
  <si>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</si>
  <si>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</si>
  <si>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</si>
  <si>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</si>
  <si>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</si>
  <si>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</si>
  <si>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</si>
  <si>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</si>
  <si>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</si>
  <si>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</si>
  <si>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</si>
  <si>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</si>
  <si>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</si>
  <si>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</si>
  <si>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</si>
  <si>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</si>
  <si>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</si>
  <si>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</si>
  <si>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</si>
  <si>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</si>
  <si>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</si>
  <si>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</si>
  <si>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</si>
  <si>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</si>
  <si>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</si>
  <si>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</si>
  <si>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</si>
  <si>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</si>
  <si>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</si>
  <si>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</si>
  <si>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</si>
  <si>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</si>
  <si>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</si>
  <si>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</si>
  <si>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</si>
  <si>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</si>
  <si>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</si>
  <si>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</si>
  <si>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</si>
  <si>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</si>
  <si>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</si>
  <si>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</si>
  <si>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</si>
  <si>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</si>
  <si>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</si>
  <si>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</si>
  <si>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</si>
  <si>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</si>
  <si>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</si>
  <si>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</si>
  <si>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</si>
  <si>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</si>
  <si>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</si>
  <si>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</si>
  <si>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</si>
  <si>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</si>
  <si>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</si>
  <si>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</si>
  <si>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</si>
  <si>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</si>
  <si>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</si>
  <si>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</si>
  <si>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</si>
  <si>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</si>
  <si>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</si>
  <si>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</si>
  <si>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</si>
  <si>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</si>
  <si>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</si>
  <si>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</si>
  <si>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</si>
  <si>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</si>
  <si>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</si>
  <si>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</si>
  <si>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</si>
  <si>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</si>
  <si>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</si>
  <si>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</si>
  <si>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</si>
  <si>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</si>
  <si>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</si>
  <si>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</si>
  <si>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</si>
  <si>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</si>
  <si>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</si>
  <si>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</si>
  <si>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</si>
  <si>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</si>
  <si>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</si>
  <si>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</si>
  <si>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</si>
  <si>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</si>
  <si>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</si>
  <si>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</si>
  <si>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</si>
  <si>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</si>
  <si>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</si>
  <si>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</si>
  <si>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</si>
  <si>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</si>
  <si>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</si>
  <si>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</si>
  <si>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</si>
  <si>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</si>
  <si>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</si>
  <si>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</si>
  <si>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</si>
  <si>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</si>
  <si>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</si>
  <si>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</si>
  <si>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</si>
  <si>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</si>
  <si>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</si>
  <si>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</si>
  <si>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</si>
  <si>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</si>
  <si>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</si>
  <si>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</si>
  <si>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</si>
  <si>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</si>
  <si>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</si>
  <si>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</si>
  <si>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</si>
  <si>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</si>
  <si>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</si>
  <si>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</si>
  <si>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</si>
  <si>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</si>
  <si>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</si>
  <si>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</si>
  <si>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</si>
  <si>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</si>
  <si>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</si>
  <si>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</si>
  <si>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</si>
  <si>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</si>
  <si>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</si>
  <si>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</si>
  <si>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</si>
  <si>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</si>
  <si>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</si>
  <si>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</si>
  <si>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</si>
  <si>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</si>
  <si>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</si>
  <si>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</si>
  <si>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</si>
  <si>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</si>
  <si>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</si>
  <si>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</si>
  <si>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</si>
  <si>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</si>
  <si>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</si>
  <si>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</si>
  <si>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</si>
  <si>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</si>
  <si>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</si>
  <si>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</si>
  <si>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</si>
  <si>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</si>
  <si>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</si>
  <si>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</si>
  <si>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</si>
  <si>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</si>
  <si>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</si>
  <si>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</si>
  <si>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</si>
  <si>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</si>
  <si>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</si>
  <si>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</si>
  <si>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</si>
  <si>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</si>
  <si>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</si>
  <si>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</si>
  <si>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</si>
  <si>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</si>
  <si>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</si>
  <si>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</si>
  <si>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</si>
  <si>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</si>
  <si>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</si>
  <si>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</si>
  <si>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</si>
  <si>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</si>
  <si>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</si>
  <si>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</si>
  <si>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</si>
  <si>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</si>
  <si>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</si>
  <si>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</si>
  <si>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</si>
  <si>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</si>
  <si>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</si>
  <si>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</si>
  <si>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</si>
  <si>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</si>
  <si>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</si>
  <si>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</si>
  <si>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</si>
  <si>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</si>
  <si>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</si>
  <si>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</si>
  <si>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</si>
  <si>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</si>
  <si>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</si>
  <si>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</si>
  <si>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</si>
  <si>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</si>
  <si>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</si>
  <si>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</si>
  <si>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</si>
  <si>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</si>
  <si>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</si>
  <si>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</si>
  <si>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</si>
  <si>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</si>
  <si>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</si>
  <si>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</si>
  <si>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</si>
  <si>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</si>
  <si>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</si>
  <si>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</si>
  <si>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</si>
  <si>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</si>
  <si>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</si>
  <si>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</si>
  <si>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</si>
  <si>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</si>
  <si>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</si>
  <si>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</si>
  <si>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</si>
  <si>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</si>
  <si>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</si>
  <si>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</si>
  <si>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</si>
  <si>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</si>
  <si>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</si>
  <si>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</si>
  <si>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</si>
  <si>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</si>
  <si>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</si>
  <si>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</si>
  <si>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</si>
  <si>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</si>
  <si>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</si>
  <si>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</si>
  <si>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</si>
  <si>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</si>
  <si>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</si>
  <si>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</si>
  <si>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</si>
  <si>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</si>
  <si>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</si>
  <si>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</si>
  <si>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</si>
  <si>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</si>
  <si>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</si>
  <si>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</si>
  <si>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</si>
  <si>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</si>
  <si>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</si>
  <si>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</si>
  <si>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</si>
  <si>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</si>
  <si>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</si>
  <si>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</si>
  <si>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</si>
  <si>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</si>
  <si>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</si>
  <si>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</si>
  <si>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</si>
  <si>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</si>
  <si>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</si>
  <si>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</si>
  <si>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</si>
  <si>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</si>
  <si>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</si>
  <si>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</si>
  <si>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</si>
  <si>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</si>
  <si>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</si>
  <si>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</si>
  <si>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</si>
  <si>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</si>
  <si>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</si>
  <si>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</si>
  <si>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</si>
  <si>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</si>
  <si>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</si>
  <si>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</si>
  <si>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</si>
  <si>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</si>
  <si>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</si>
  <si>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</si>
  <si>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</si>
  <si>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</si>
  <si>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</si>
  <si>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</si>
  <si>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</si>
  <si>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</si>
  <si>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</si>
  <si>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</si>
  <si>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</si>
  <si>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</si>
  <si>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</si>
  <si>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</si>
  <si>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</si>
  <si>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</si>
  <si>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</si>
  <si>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</si>
  <si>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</si>
  <si>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</si>
  <si>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</si>
  <si>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</si>
  <si>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</si>
  <si>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</si>
  <si>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</si>
  <si>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</si>
  <si>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</si>
  <si>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</si>
  <si>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</si>
  <si>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</si>
  <si>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</si>
  <si>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</si>
  <si>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</si>
  <si>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</si>
  <si>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</si>
  <si>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</si>
  <si>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</si>
  <si>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</si>
  <si>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</si>
  <si>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</si>
  <si>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</si>
  <si>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</si>
  <si>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</si>
  <si>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</si>
  <si>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</si>
  <si>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</si>
  <si>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</si>
  <si>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</si>
  <si>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</si>
  <si>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</si>
  <si>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</si>
  <si>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</si>
  <si>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</si>
  <si>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</si>
  <si>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</si>
  <si>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</si>
  <si>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</si>
  <si>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</si>
  <si>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</si>
  <si>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</si>
  <si>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</si>
  <si>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</si>
  <si>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</si>
  <si>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</si>
  <si>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</si>
  <si>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</si>
  <si>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</si>
  <si>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</si>
  <si>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</si>
  <si>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</si>
  <si>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</si>
  <si>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</si>
  <si>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</si>
  <si>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</si>
  <si>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</si>
  <si>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</si>
  <si>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</si>
  <si>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</si>
  <si>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</si>
  <si>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</si>
  <si>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</si>
  <si>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</si>
  <si>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</si>
  <si>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</si>
  <si>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</si>
  <si>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</si>
  <si>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</si>
  <si>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</si>
  <si>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</si>
  <si>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</si>
  <si>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</si>
  <si>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</si>
  <si>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</si>
  <si>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</si>
  <si>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</si>
  <si>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</si>
  <si>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</si>
  <si>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</si>
  <si>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</si>
  <si>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</si>
  <si>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</si>
  <si>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</si>
  <si>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</si>
  <si>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</si>
  <si>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</si>
  <si>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</si>
  <si>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</si>
  <si>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</si>
  <si>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</si>
  <si>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</si>
  <si>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</si>
  <si>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</si>
  <si>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</si>
  <si>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</si>
  <si>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</si>
  <si>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</si>
  <si>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</si>
  <si>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</si>
  <si>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</si>
  <si>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</si>
  <si>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</si>
  <si>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</si>
  <si>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</si>
  <si>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</si>
  <si>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</si>
  <si>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</si>
  <si>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</si>
  <si>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</si>
  <si>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</si>
  <si>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</si>
  <si>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</si>
  <si>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</si>
  <si>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</si>
  <si>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</si>
  <si>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</si>
  <si>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</si>
  <si>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</si>
  <si>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</si>
  <si>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</si>
  <si>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</si>
  <si>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</si>
  <si>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</si>
  <si>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</si>
  <si>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</si>
  <si>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</si>
  <si>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</si>
  <si>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</si>
  <si>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</si>
  <si>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</si>
  <si>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</si>
  <si>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</si>
  <si>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</si>
  <si>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</si>
  <si>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</si>
  <si>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</si>
  <si>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</si>
  <si>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</si>
  <si>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</si>
  <si>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</si>
  <si>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</si>
  <si>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</si>
  <si>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</si>
  <si>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</si>
  <si>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</si>
  <si>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</si>
  <si>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</si>
  <si>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</si>
  <si>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</si>
  <si>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</si>
  <si>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</si>
  <si>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</si>
  <si>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</si>
  <si>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</si>
  <si>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</si>
  <si>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</si>
  <si>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</si>
  <si>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</si>
  <si>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</si>
  <si>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</si>
  <si>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</si>
  <si>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</si>
  <si>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</si>
  <si>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</si>
  <si>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</si>
  <si>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</si>
  <si>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</si>
  <si>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</si>
  <si>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</si>
  <si>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</si>
  <si>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</si>
  <si>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</si>
  <si>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</si>
  <si>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</si>
  <si>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</si>
  <si>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</si>
  <si>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</si>
  <si>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</si>
  <si>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</si>
  <si>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</si>
  <si>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</si>
  <si>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</si>
  <si>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</si>
  <si>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</si>
  <si>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</si>
  <si>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</si>
  <si>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</si>
  <si>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</si>
  <si>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</si>
  <si>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</si>
  <si>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</si>
  <si>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</si>
  <si>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</si>
  <si>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</si>
  <si>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</si>
  <si>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</si>
  <si>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</si>
  <si>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</si>
  <si>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</si>
  <si>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</si>
  <si>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</si>
  <si>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</si>
  <si>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</si>
  <si>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</si>
  <si>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</si>
  <si>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</si>
  <si>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</si>
  <si>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</si>
  <si>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</si>
  <si>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</si>
  <si>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</si>
  <si>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</si>
  <si>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</si>
  <si>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</si>
  <si>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</si>
  <si>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</si>
  <si>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</si>
  <si>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</si>
  <si>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</si>
  <si>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</si>
  <si>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</si>
  <si>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</si>
  <si>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</si>
  <si>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</si>
  <si>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</si>
  <si>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</si>
  <si>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</si>
  <si>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</si>
  <si>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</si>
  <si>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</si>
  <si>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</si>
  <si>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</si>
  <si>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</si>
  <si>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</si>
  <si>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</si>
  <si>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</si>
  <si>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</si>
  <si>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</si>
  <si>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</si>
  <si>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</si>
  <si>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</si>
  <si>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</si>
  <si>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</si>
  <si>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</si>
  <si>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</si>
  <si>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</si>
  <si>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</si>
  <si>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</si>
  <si>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</si>
  <si>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</si>
  <si>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</si>
  <si>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</si>
  <si>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</si>
  <si>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</si>
  <si>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</si>
  <si>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</si>
  <si>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</si>
  <si>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</si>
  <si>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</si>
  <si>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</si>
  <si>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</si>
  <si>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</si>
  <si>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</si>
  <si>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</si>
  <si>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</si>
  <si>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</si>
  <si>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</si>
  <si>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</si>
  <si>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</si>
  <si>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</si>
  <si>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</si>
  <si>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</si>
  <si>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</si>
  <si>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</si>
  <si>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</si>
  <si>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</si>
  <si>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</si>
  <si>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</si>
  <si>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</si>
  <si>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</si>
  <si>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</si>
  <si>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</si>
  <si>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</si>
  <si>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</si>
  <si>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</si>
  <si>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</si>
  <si>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</si>
  <si>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</si>
  <si>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</si>
  <si>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</si>
  <si>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</si>
  <si>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</si>
  <si>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</si>
  <si>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</si>
  <si>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</si>
  <si>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</si>
  <si>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</si>
  <si>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</si>
  <si>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</si>
  <si>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</si>
  <si>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</si>
  <si>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</si>
  <si>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</si>
  <si>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</si>
  <si>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</si>
  <si>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</si>
  <si>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</si>
  <si>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</si>
  <si>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</si>
  <si>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</si>
  <si>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</si>
  <si>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</si>
  <si>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</si>
  <si>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</si>
  <si>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</si>
  <si>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</si>
  <si>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</si>
  <si>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</si>
  <si>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</si>
  <si>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</si>
  <si>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</si>
  <si>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</si>
  <si>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</si>
  <si>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</si>
  <si>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</si>
  <si>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</si>
  <si>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</si>
  <si>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</si>
  <si>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</si>
  <si>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</si>
  <si>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</si>
  <si>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</si>
  <si>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</si>
  <si>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</si>
  <si>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</si>
  <si>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</si>
  <si>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</si>
  <si>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</si>
  <si>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</si>
  <si>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</si>
  <si>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</si>
  <si>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</si>
  <si>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</si>
  <si>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</si>
  <si>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</si>
  <si>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</si>
  <si>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</si>
  <si>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</si>
  <si>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</si>
  <si>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</si>
  <si>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</si>
  <si>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</si>
  <si>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</si>
  <si>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</si>
  <si>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</si>
  <si>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</si>
  <si>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</si>
  <si>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</si>
  <si>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</si>
  <si>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</si>
  <si>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</si>
  <si>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</si>
  <si>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</si>
  <si>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</si>
  <si>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</si>
  <si>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</si>
  <si>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</si>
  <si>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</si>
  <si>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</si>
  <si>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</si>
  <si>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</si>
  <si>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</si>
  <si>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</si>
  <si>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</si>
  <si>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</si>
  <si>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</si>
  <si>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</si>
  <si>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</si>
  <si>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</si>
  <si>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</si>
  <si>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</si>
  <si>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</si>
  <si>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</si>
  <si>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</si>
  <si>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</si>
  <si>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</si>
  <si>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</si>
  <si>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</si>
  <si>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</si>
  <si>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</si>
  <si>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</si>
  <si>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</si>
  <si>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</si>
  <si>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</si>
  <si>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</si>
  <si>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</si>
  <si>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</si>
  <si>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</si>
  <si>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</si>
  <si>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</si>
  <si>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</si>
  <si>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</si>
  <si>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</si>
  <si>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</si>
  <si>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</si>
  <si>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</si>
  <si>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</si>
  <si>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</si>
  <si>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</si>
  <si>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</si>
  <si>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</si>
  <si>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</si>
  <si>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</si>
  <si>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</si>
  <si>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</si>
  <si>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</si>
  <si>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</si>
  <si>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</si>
  <si>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</si>
  <si>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</si>
  <si>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</si>
  <si>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</si>
  <si>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</si>
  <si>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</si>
  <si>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</si>
  <si>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</si>
  <si>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</si>
  <si>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</si>
  <si>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</si>
  <si>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</si>
  <si>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</si>
  <si>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</si>
  <si>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</si>
  <si>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</si>
  <si>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</si>
  <si>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</si>
  <si>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</si>
  <si>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</si>
  <si>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</si>
  <si>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</si>
  <si>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</si>
  <si>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</si>
  <si>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</si>
  <si>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</si>
  <si>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</si>
  <si>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</si>
  <si>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</si>
  <si>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</si>
  <si>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</si>
  <si>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</si>
  <si>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</si>
  <si>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</si>
  <si>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</si>
  <si>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</si>
  <si>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</si>
  <si>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</si>
  <si>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</si>
  <si>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</si>
  <si>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</si>
  <si>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</si>
  <si>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</si>
  <si>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</si>
  <si>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</si>
  <si>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</si>
  <si>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</si>
  <si>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</si>
  <si>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</si>
  <si>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</si>
  <si>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</si>
  <si>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</si>
  <si>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</si>
  <si>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</si>
  <si>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</si>
  <si>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</si>
  <si>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</si>
  <si>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</si>
  <si>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</si>
  <si>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</si>
  <si>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</si>
  <si>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</si>
  <si>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</si>
  <si>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</si>
  <si>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</si>
  <si>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</si>
  <si>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</si>
  <si>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</si>
  <si>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</si>
  <si>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</si>
  <si>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</si>
  <si>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</si>
  <si>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</si>
  <si>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</si>
  <si>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</si>
  <si>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</si>
  <si>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</si>
  <si>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</si>
  <si>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</si>
  <si>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</si>
  <si>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</si>
  <si>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</si>
  <si>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</si>
  <si>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</si>
  <si>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</si>
  <si>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</si>
  <si>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</si>
  <si>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</si>
  <si>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</si>
  <si>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</si>
  <si>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</si>
  <si>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</si>
  <si>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</si>
  <si>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</si>
  <si>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</si>
  <si>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</si>
  <si>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</si>
  <si>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</si>
  <si>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</si>
  <si>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</si>
  <si>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</si>
  <si>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</si>
  <si>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</si>
  <si>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</si>
  <si>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</si>
  <si>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</si>
  <si>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</si>
  <si>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</si>
  <si>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</si>
  <si>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</si>
  <si>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</si>
  <si>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</si>
  <si>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</si>
  <si>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</si>
  <si>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</si>
  <si>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</si>
  <si>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</si>
  <si>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</si>
  <si>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</si>
  <si>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</si>
  <si>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</si>
  <si>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</si>
  <si>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</si>
  <si>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</si>
  <si>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</si>
  <si>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</si>
  <si>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</si>
  <si>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</si>
  <si>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</si>
  <si>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</si>
  <si>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</si>
  <si>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</si>
  <si>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</si>
  <si>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</si>
  <si>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</si>
  <si>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</si>
  <si>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</si>
  <si>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</si>
  <si>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</si>
  <si>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</si>
  <si>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</si>
  <si>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</si>
  <si>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</si>
  <si>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</si>
  <si>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</si>
  <si>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</si>
  <si>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</si>
  <si>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</si>
  <si>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</si>
  <si>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</si>
  <si>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</si>
  <si>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</si>
  <si>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</si>
  <si>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</si>
  <si>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</si>
  <si>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</si>
  <si>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</si>
  <si>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</si>
  <si>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</si>
  <si>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</si>
  <si>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</si>
  <si>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</si>
  <si>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</si>
  <si>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</si>
  <si>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</si>
  <si>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</si>
  <si>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</si>
  <si>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</si>
  <si>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</si>
  <si>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</si>
  <si>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</si>
  <si>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</si>
  <si>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</si>
  <si>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</si>
  <si>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</si>
  <si>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</si>
  <si>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</si>
  <si>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</si>
  <si>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</si>
  <si>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</si>
  <si>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</si>
  <si>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</si>
  <si>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</si>
  <si>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</si>
  <si>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</si>
  <si>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</si>
  <si>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</si>
  <si>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</si>
  <si>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</si>
  <si>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</si>
  <si>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</si>
  <si>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</si>
  <si>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</si>
  <si>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</si>
  <si>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</si>
  <si>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</si>
  <si>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</si>
  <si>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</si>
  <si>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</si>
  <si>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</si>
  <si>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</si>
  <si>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</si>
  <si>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</si>
  <si>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</si>
  <si>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</si>
  <si>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</si>
  <si>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</si>
  <si>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</si>
  <si>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</si>
  <si>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</si>
  <si>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</si>
  <si>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</si>
  <si>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</si>
  <si>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</si>
  <si>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</si>
  <si>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</si>
  <si>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</si>
  <si>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</si>
  <si>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</si>
  <si>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</si>
  <si>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</si>
  <si>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</si>
  <si>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</si>
  <si>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</si>
  <si>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</si>
  <si>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</si>
  <si>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</si>
  <si>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</si>
  <si>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</si>
  <si>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</si>
  <si>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</si>
  <si>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</si>
  <si>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</si>
  <si>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</si>
  <si>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</si>
  <si>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</si>
  <si>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</si>
  <si>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</si>
  <si>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</si>
  <si>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</si>
  <si>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</si>
  <si>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</si>
  <si>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</si>
  <si>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</si>
  <si>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</si>
  <si>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</si>
  <si>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</si>
  <si>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</si>
  <si>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</si>
  <si>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</si>
  <si>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</si>
  <si>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</si>
  <si>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</si>
  <si>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</si>
  <si>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</si>
  <si>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</si>
  <si>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</si>
  <si>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</si>
  <si>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</si>
  <si>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</si>
  <si>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</si>
  <si>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</si>
  <si>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</si>
  <si>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</si>
  <si>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</si>
  <si>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</si>
  <si>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</si>
  <si>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</si>
  <si>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</si>
  <si>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</si>
  <si>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</si>
  <si>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</si>
  <si>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</si>
  <si>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</si>
  <si>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</si>
  <si>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</si>
  <si>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</si>
  <si>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</si>
  <si>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</si>
  <si>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</si>
  <si>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</si>
  <si>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</si>
  <si>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</si>
  <si>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</si>
  <si>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</si>
  <si>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</si>
  <si>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</si>
  <si>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</si>
  <si>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</si>
  <si>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</si>
  <si>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</si>
  <si>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</si>
  <si>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</si>
  <si>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</si>
  <si>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</si>
  <si>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</si>
  <si>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</si>
  <si>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</si>
  <si>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</si>
  <si>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</si>
  <si>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</si>
  <si>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</si>
  <si>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</si>
  <si>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</si>
  <si>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</si>
  <si>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</si>
  <si>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</si>
  <si>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</si>
  <si>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</si>
  <si>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</si>
  <si>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</si>
  <si>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</si>
  <si>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</si>
  <si>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</si>
  <si>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</si>
  <si>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</si>
  <si>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</si>
  <si>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</si>
  <si>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</si>
  <si>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</si>
  <si>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</si>
  <si>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</si>
  <si>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</si>
  <si>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</si>
  <si>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</si>
  <si>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</si>
  <si>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</si>
  <si>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</si>
  <si>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</si>
  <si>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</si>
  <si>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</si>
  <si>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</si>
  <si>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</si>
  <si>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</si>
  <si>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</si>
  <si>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</si>
  <si>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</si>
  <si>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</si>
  <si>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</si>
  <si>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</si>
  <si>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</si>
  <si>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</si>
  <si>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</si>
  <si>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</si>
  <si>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</si>
  <si>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</si>
  <si>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</si>
  <si>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</si>
  <si>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</si>
  <si>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</si>
  <si>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</si>
  <si>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</si>
  <si>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</si>
  <si>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</si>
  <si>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</si>
  <si>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</si>
  <si>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</si>
  <si>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</si>
  <si>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</si>
  <si>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</si>
  <si>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</si>
  <si>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</si>
  <si>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</si>
  <si>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</si>
  <si>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</si>
  <si>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</si>
  <si>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</si>
  <si>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</si>
  <si>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</si>
  <si>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</si>
  <si>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</si>
  <si>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</si>
  <si>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</si>
  <si>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</si>
  <si>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</si>
  <si>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</si>
  <si>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</si>
  <si>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</si>
  <si>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</si>
  <si>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</si>
  <si>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</si>
  <si>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</si>
  <si>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</si>
  <si>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</si>
  <si>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</si>
  <si>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</si>
  <si>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</si>
  <si>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</si>
  <si>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</si>
  <si>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</si>
  <si>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</si>
  <si>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</si>
  <si>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</si>
  <si>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</si>
  <si>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</si>
  <si>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</si>
  <si>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</si>
  <si>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</si>
  <si>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</si>
  <si>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</si>
  <si>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</si>
  <si>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</si>
  <si>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</si>
  <si>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</si>
  <si>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</si>
  <si>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</si>
  <si>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</si>
  <si>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</si>
  <si>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</si>
  <si>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</si>
  <si>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</si>
  <si>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</si>
  <si>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</si>
  <si>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</si>
  <si>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</si>
  <si>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</si>
  <si>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</si>
  <si>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</si>
  <si>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</si>
  <si>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</si>
  <si>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</si>
  <si>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</si>
  <si>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</si>
  <si>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</si>
  <si>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</si>
  <si>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</si>
  <si>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</si>
  <si>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</si>
  <si>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</si>
  <si>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</si>
  <si>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</si>
  <si>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</si>
  <si>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</si>
  <si>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</si>
  <si>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</si>
  <si>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</si>
  <si>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</si>
  <si>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</si>
  <si>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</si>
  <si>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</si>
  <si>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</si>
  <si>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</si>
  <si>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</si>
  <si>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</si>
  <si>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</si>
  <si>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</si>
  <si>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</si>
  <si>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</si>
  <si>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</si>
  <si>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</si>
  <si>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</si>
  <si>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</si>
  <si>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</si>
  <si>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</si>
  <si>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</si>
  <si>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</si>
  <si>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</si>
  <si>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</si>
  <si>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</si>
  <si>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</si>
  <si>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</si>
  <si>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</si>
  <si>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</si>
  <si>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</si>
  <si>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</si>
  <si>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</si>
  <si>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</si>
  <si>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</si>
  <si>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</si>
  <si>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</si>
  <si>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</si>
  <si>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</si>
  <si>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</si>
  <si>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</si>
  <si>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</si>
  <si>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</si>
  <si>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</si>
  <si>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</si>
  <si>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</si>
  <si>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</si>
  <si>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</si>
  <si>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</si>
  <si>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</si>
  <si>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</si>
  <si>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</si>
  <si>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</si>
  <si>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</si>
  <si>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</si>
  <si>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</si>
  <si>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</si>
  <si>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</si>
  <si>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</si>
  <si>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</si>
  <si>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</si>
  <si>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</si>
  <si>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</si>
  <si>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</si>
  <si>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</si>
  <si>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</si>
  <si>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</si>
  <si>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</si>
  <si>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</si>
  <si>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</si>
  <si>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</si>
  <si>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</si>
  <si>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</si>
  <si>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</si>
  <si>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</si>
  <si>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</si>
  <si>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</si>
  <si>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</si>
  <si>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</si>
  <si>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</si>
  <si>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</si>
  <si>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</si>
  <si>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</si>
  <si>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</si>
  <si>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</si>
  <si>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</si>
  <si>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</si>
  <si>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</si>
  <si>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</si>
  <si>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</si>
  <si>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</si>
  <si>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</si>
  <si>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</si>
  <si>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</si>
  <si>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</si>
  <si>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</si>
  <si>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</si>
  <si>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</si>
  <si>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</si>
  <si>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</si>
  <si>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</si>
  <si>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</si>
  <si>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</si>
  <si>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</si>
  <si>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</si>
  <si>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</si>
  <si>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</si>
  <si>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</si>
  <si>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</si>
  <si>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</si>
  <si>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</si>
  <si>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</si>
  <si>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</si>
  <si>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</si>
  <si>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</si>
  <si>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</si>
  <si>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</si>
  <si>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</si>
  <si>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</si>
  <si>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</si>
  <si>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</si>
  <si>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</si>
  <si>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</si>
  <si>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</si>
  <si>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</si>
  <si>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</si>
  <si>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</si>
  <si>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</si>
  <si>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</si>
  <si>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</si>
  <si>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</si>
  <si>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</si>
  <si>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</si>
  <si>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</si>
  <si>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</si>
  <si>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</si>
  <si>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</si>
  <si>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</si>
  <si>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</si>
  <si>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</si>
  <si>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</si>
  <si>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</si>
  <si>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</si>
  <si>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</si>
  <si>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</si>
  <si>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</si>
  <si>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</si>
  <si>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</si>
  <si>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</si>
  <si>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</si>
  <si>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</si>
  <si>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</si>
  <si>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</si>
  <si>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</si>
  <si>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</si>
  <si>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</si>
  <si>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</si>
  <si>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</si>
  <si>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</si>
  <si>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</si>
  <si>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</si>
  <si>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</si>
  <si>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</si>
  <si>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</si>
  <si>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</si>
  <si>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</si>
  <si>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</si>
  <si>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</si>
  <si>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</si>
  <si>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</si>
  <si>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</si>
  <si>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</si>
  <si>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</si>
  <si>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</si>
  <si>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</si>
  <si>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</si>
  <si>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</si>
  <si>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</si>
  <si>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</si>
  <si>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</si>
  <si>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</si>
  <si>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</si>
  <si>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</si>
  <si>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</si>
  <si>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</si>
  <si>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</si>
  <si>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</si>
  <si>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</si>
  <si>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</si>
  <si>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</si>
  <si>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</si>
  <si>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</si>
  <si>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</si>
  <si>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</si>
  <si>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</si>
  <si>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</si>
  <si>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</si>
  <si>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</si>
  <si>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</si>
  <si>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</si>
  <si>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</si>
  <si>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</si>
  <si>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</si>
  <si>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</si>
  <si>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</si>
  <si>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</si>
  <si>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</si>
  <si>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</si>
  <si>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</si>
  <si>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</si>
  <si>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</si>
  <si>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</si>
  <si>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</si>
  <si>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</si>
  <si>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</si>
  <si>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</si>
  <si>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</si>
  <si>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</si>
  <si>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</si>
  <si>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</si>
  <si>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</si>
  <si>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</si>
  <si>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</si>
  <si>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</si>
  <si>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</si>
  <si>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</si>
  <si>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</si>
  <si>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</si>
  <si>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</si>
  <si>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</si>
  <si>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</si>
  <si>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</si>
  <si>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</si>
  <si>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</si>
  <si>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</si>
  <si>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</si>
  <si>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</si>
  <si>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</si>
  <si>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</si>
  <si>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</si>
  <si>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</si>
  <si>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</si>
  <si>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</si>
  <si>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</si>
  <si>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</si>
  <si>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</si>
  <si>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</si>
  <si>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</si>
  <si>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</si>
  <si>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</si>
  <si>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</si>
  <si>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</si>
  <si>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</si>
  <si>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</si>
  <si>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</si>
  <si>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</si>
  <si>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</si>
  <si>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</si>
  <si>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</si>
  <si>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</si>
  <si>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</si>
  <si>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</si>
  <si>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</si>
  <si>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</si>
  <si>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</si>
  <si>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</si>
  <si>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</si>
  <si>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</si>
  <si>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</si>
  <si>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</si>
  <si>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</si>
  <si>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</si>
  <si>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</si>
  <si>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</si>
  <si>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</si>
  <si>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</si>
  <si>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</si>
  <si>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</si>
  <si>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</si>
  <si>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</si>
  <si>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</si>
  <si>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</si>
  <si>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</si>
  <si>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</si>
  <si>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</si>
  <si>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</si>
  <si>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</si>
  <si>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</si>
  <si>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</si>
  <si>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</si>
  <si>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</si>
  <si>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</si>
  <si>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</si>
  <si>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</si>
  <si>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</si>
  <si>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</si>
  <si>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</si>
  <si>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</si>
  <si>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</si>
  <si>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</si>
  <si>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</si>
  <si>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</si>
  <si>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</si>
  <si>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</si>
  <si>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</si>
  <si>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</si>
  <si>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</si>
  <si>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</si>
  <si>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</si>
  <si>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</si>
  <si>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</si>
  <si>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</si>
  <si>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</si>
  <si>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</si>
  <si>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</si>
  <si>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</si>
  <si>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</si>
  <si>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</si>
  <si>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</si>
  <si>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</si>
  <si>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</si>
  <si>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</si>
  <si>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</si>
  <si>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</si>
  <si>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</si>
  <si>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</si>
  <si>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</si>
  <si>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</si>
  <si>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</si>
  <si>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</si>
  <si>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</si>
  <si>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</si>
  <si>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</si>
  <si>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</si>
  <si>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</si>
  <si>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</si>
  <si>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</si>
  <si>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</si>
  <si>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</si>
  <si>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</si>
  <si>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</si>
  <si>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</si>
  <si>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</si>
  <si>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</si>
  <si>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</si>
  <si>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</si>
  <si>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</si>
  <si>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</si>
  <si>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</si>
  <si>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</si>
  <si>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</si>
  <si>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</si>
  <si>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</si>
  <si>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</si>
  <si>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</si>
  <si>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</si>
  <si>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</si>
  <si>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</si>
  <si>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</si>
  <si>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</si>
  <si>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</si>
  <si>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</si>
  <si>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</si>
  <si>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</si>
  <si>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</si>
  <si>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</si>
  <si>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</si>
  <si>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</si>
  <si>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</si>
  <si>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</si>
  <si>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</si>
  <si>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</si>
  <si>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</si>
  <si>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</si>
  <si>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</si>
  <si>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</si>
  <si>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</si>
  <si>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</si>
  <si>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</si>
  <si>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</si>
  <si>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</si>
  <si>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</si>
  <si>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</si>
  <si>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</si>
  <si>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</si>
  <si>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</si>
  <si>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</si>
  <si>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</si>
  <si>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</si>
  <si>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</si>
  <si>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</si>
  <si>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</si>
  <si>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</si>
  <si>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</si>
  <si>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</si>
  <si>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</si>
  <si>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</si>
  <si>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</si>
  <si>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</si>
  <si>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</si>
  <si>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</si>
  <si>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</si>
  <si>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</si>
  <si>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</si>
  <si>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</si>
  <si>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</si>
  <si>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</si>
  <si>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</si>
  <si>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</si>
  <si>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</si>
  <si>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</si>
  <si>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</si>
  <si>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</si>
  <si>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</si>
  <si>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</si>
  <si>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</si>
  <si>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</si>
  <si>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</si>
  <si>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</si>
  <si>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</si>
  <si>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</si>
  <si>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</si>
  <si>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</si>
  <si>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</si>
  <si>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</si>
  <si>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</si>
  <si>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</si>
  <si>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</si>
  <si>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</si>
  <si>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</si>
  <si>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</si>
  <si>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</si>
  <si>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</si>
  <si>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</si>
  <si>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</si>
  <si>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</si>
  <si>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</si>
  <si>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</si>
  <si>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</si>
  <si>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</si>
  <si>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</si>
  <si>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</si>
  <si>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</si>
  <si>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</si>
  <si>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</si>
  <si>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</si>
  <si>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</si>
  <si>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</si>
  <si>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</si>
  <si>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</si>
  <si>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</si>
  <si>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</si>
  <si>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</si>
  <si>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</si>
  <si>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</si>
  <si>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</si>
  <si>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</si>
  <si>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</si>
  <si>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</si>
  <si>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</si>
  <si>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</si>
  <si>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</si>
  <si>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</si>
  <si>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</si>
  <si>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</si>
  <si>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</si>
  <si>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</si>
  <si>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</si>
  <si>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</si>
  <si>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</si>
  <si>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</si>
  <si>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</si>
  <si>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</si>
  <si>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</si>
  <si>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</si>
  <si>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</si>
  <si>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</si>
  <si>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</si>
  <si>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</si>
  <si>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</si>
  <si>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</si>
  <si>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</si>
  <si>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</si>
  <si>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</si>
  <si>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</si>
  <si>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</si>
  <si>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</si>
  <si>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</si>
  <si>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</si>
  <si>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</si>
  <si>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</si>
  <si>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</si>
  <si>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</si>
  <si>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</si>
  <si>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</si>
  <si>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</si>
  <si>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</si>
  <si>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</si>
  <si>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</si>
  <si>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</si>
  <si>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</si>
  <si>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</si>
  <si>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</si>
  <si>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</si>
  <si>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</si>
  <si>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</si>
  <si>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</si>
  <si>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</si>
  <si>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</si>
  <si>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</si>
  <si>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</si>
  <si>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</si>
  <si>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</si>
  <si>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</si>
  <si>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</si>
  <si>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</si>
  <si>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</si>
  <si>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</si>
  <si>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</si>
  <si>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</si>
  <si>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</si>
  <si>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</si>
  <si>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</si>
  <si>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</si>
  <si>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</si>
  <si>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</si>
  <si>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</si>
  <si>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</si>
  <si>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</si>
  <si>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</si>
  <si>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</si>
  <si>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</si>
  <si>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</si>
  <si>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</si>
  <si>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</si>
  <si>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</si>
  <si>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</si>
  <si>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</si>
  <si>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</si>
  <si>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</si>
  <si>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</si>
  <si>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</si>
  <si>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</si>
  <si>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</si>
  <si>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</si>
  <si>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</si>
  <si>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</si>
  <si>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</si>
  <si>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</si>
  <si>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</si>
  <si>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</si>
  <si>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</si>
  <si>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</si>
  <si>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</si>
  <si>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</si>
  <si>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</si>
  <si>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</si>
  <si>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</si>
  <si>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</si>
  <si>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</si>
  <si>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</si>
  <si>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</si>
  <si>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</si>
  <si>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</si>
  <si>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</si>
  <si>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</si>
  <si>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</si>
  <si>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</si>
  <si>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</si>
  <si>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</si>
  <si>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</si>
  <si>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</si>
  <si>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</si>
  <si>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</si>
  <si>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</si>
  <si>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</si>
  <si>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</si>
  <si>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</si>
  <si>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</si>
  <si>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</si>
  <si>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</si>
  <si>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</si>
  <si>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</si>
  <si>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</si>
  <si>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</si>
  <si>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</si>
  <si>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</si>
  <si>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</si>
  <si>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</si>
  <si>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</si>
  <si>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</si>
  <si>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</si>
  <si>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</si>
  <si>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</si>
  <si>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</si>
  <si>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</si>
  <si>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</si>
  <si>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</si>
  <si>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</si>
  <si>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</si>
  <si>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</si>
  <si>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</si>
  <si>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</si>
  <si>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</si>
  <si>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</si>
  <si>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</si>
  <si>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</si>
  <si>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</si>
  <si>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</si>
  <si>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</si>
  <si>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</si>
  <si>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</si>
  <si>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</si>
  <si>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</si>
  <si>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</si>
  <si>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</si>
  <si>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</si>
  <si>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</si>
  <si>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</si>
  <si>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</si>
  <si>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</si>
  <si>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</si>
  <si>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</si>
  <si>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</si>
  <si>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</si>
  <si>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</si>
  <si>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</si>
  <si>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</si>
  <si>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</si>
  <si>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</si>
  <si>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</si>
  <si>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</si>
  <si>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</si>
  <si>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</si>
  <si>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</si>
  <si>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</si>
  <si>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</si>
  <si>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</si>
  <si>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</si>
  <si>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</si>
  <si>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</si>
  <si>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</si>
  <si>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</si>
  <si>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</si>
  <si>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</si>
  <si>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</si>
  <si>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</si>
  <si>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</si>
  <si>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</si>
  <si>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</si>
  <si>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</si>
  <si>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</si>
  <si>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</si>
  <si>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</si>
  <si>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</si>
  <si>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</si>
  <si>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</si>
  <si>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</si>
  <si>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</si>
  <si>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</si>
  <si>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</si>
  <si>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</si>
  <si>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</si>
  <si>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</si>
  <si>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</si>
  <si>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</si>
  <si>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</si>
  <si>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</si>
  <si>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</si>
  <si>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</si>
  <si>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</si>
  <si>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</si>
  <si>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</si>
  <si>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</si>
  <si>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</si>
  <si>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</si>
  <si>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</si>
  <si>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</si>
  <si>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</si>
  <si>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</si>
  <si>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</si>
  <si>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</si>
  <si>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</si>
  <si>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</si>
  <si>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</si>
  <si>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</si>
  <si>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</si>
  <si>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</si>
  <si>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</si>
  <si>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</si>
  <si>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</si>
  <si>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</si>
  <si>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</si>
  <si>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</si>
  <si>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</si>
  <si>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</si>
  <si>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</si>
  <si>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</si>
  <si>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</si>
  <si>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</si>
  <si>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</si>
  <si>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</si>
  <si>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</si>
  <si>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</si>
  <si>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</si>
  <si>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</si>
  <si>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</si>
  <si>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</si>
  <si>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</si>
  <si>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</si>
  <si>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</si>
  <si>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</si>
  <si>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</si>
  <si>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</si>
  <si>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</si>
  <si>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</si>
  <si>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</si>
  <si>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</si>
  <si>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</si>
  <si>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</si>
  <si>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</si>
  <si>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</si>
  <si>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</si>
  <si>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</si>
  <si>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</si>
  <si>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</si>
  <si>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</si>
  <si>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</si>
  <si>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</si>
  <si>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</si>
  <si>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</si>
  <si>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</si>
  <si>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</si>
  <si>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</si>
  <si>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</si>
  <si>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</si>
  <si>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</si>
  <si>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</si>
  <si>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</si>
  <si>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</si>
  <si>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</si>
  <si>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</si>
  <si>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</si>
  <si>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</si>
  <si>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</si>
  <si>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</si>
  <si>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</si>
  <si>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</si>
  <si>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</si>
  <si>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</si>
  <si>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</si>
  <si>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</si>
  <si>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</si>
  <si>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</si>
  <si>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</si>
  <si>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</si>
  <si>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</si>
  <si>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</si>
  <si>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</si>
  <si>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</si>
  <si>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</si>
  <si>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</si>
  <si>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</si>
  <si>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</si>
  <si>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</si>
  <si>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</si>
  <si>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</si>
  <si>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</si>
  <si>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</si>
  <si>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</si>
  <si>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</si>
  <si>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</si>
  <si>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</si>
  <si>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</si>
  <si>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</si>
  <si>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</si>
  <si>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</si>
  <si>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</si>
  <si>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</si>
  <si>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</si>
  <si>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</si>
  <si>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</si>
  <si>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</si>
  <si>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</si>
  <si>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</si>
  <si>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</si>
  <si>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</si>
  <si>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</si>
  <si>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</si>
  <si>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</si>
  <si>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</si>
  <si>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</si>
  <si>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</si>
  <si>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</si>
  <si>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</si>
  <si>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</si>
  <si>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</si>
  <si>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</si>
  <si>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</si>
  <si>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</si>
  <si>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</si>
  <si>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</si>
  <si>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</si>
  <si>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</si>
  <si>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</si>
  <si>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</si>
  <si>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</si>
  <si>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</si>
  <si>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</si>
  <si>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</si>
  <si>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</si>
  <si>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</si>
  <si>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</si>
  <si>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</si>
  <si>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</si>
  <si>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</si>
  <si>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</si>
  <si>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</si>
  <si>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</si>
  <si>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</si>
  <si>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</si>
  <si>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</si>
  <si>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</si>
  <si>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</si>
  <si>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</si>
  <si>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</si>
  <si>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</si>
  <si>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</si>
  <si>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</si>
  <si>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</si>
  <si>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</si>
  <si>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</si>
  <si>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</si>
  <si>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</si>
  <si>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</si>
  <si>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</si>
  <si>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</si>
  <si>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</si>
  <si>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</si>
  <si>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</si>
  <si>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</si>
  <si>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</si>
  <si>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</si>
  <si>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</si>
  <si>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</si>
  <si>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</si>
  <si>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</si>
  <si>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</si>
  <si>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</si>
  <si>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</si>
  <si>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</si>
  <si>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</si>
  <si>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</si>
  <si>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</si>
  <si>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</si>
  <si>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</si>
  <si>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</si>
  <si>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</si>
  <si>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</si>
  <si>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</si>
  <si>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</si>
  <si>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</si>
  <si>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</si>
  <si>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</si>
  <si>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</si>
  <si>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</si>
  <si>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</si>
  <si>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</si>
  <si>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</si>
  <si>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</si>
  <si>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</si>
  <si>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</si>
  <si>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</si>
  <si>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</si>
  <si>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</si>
  <si>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</si>
  <si>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</si>
  <si>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</si>
  <si>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</si>
  <si>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</si>
  <si>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</si>
  <si>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</si>
  <si>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</si>
  <si>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</si>
  <si>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</si>
  <si>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</si>
  <si>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</si>
  <si>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</si>
  <si>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</si>
  <si>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</si>
  <si>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</si>
  <si>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</si>
  <si>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</si>
  <si>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</si>
  <si>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</si>
  <si>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</si>
  <si>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</si>
  <si>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</si>
  <si>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</si>
  <si>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</si>
  <si>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</si>
  <si>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</si>
  <si>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</si>
  <si>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</si>
  <si>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</si>
  <si>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</si>
  <si>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</si>
  <si>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</si>
  <si>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</si>
  <si>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</si>
  <si>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</si>
  <si>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</si>
  <si>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</si>
  <si>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</si>
  <si>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</si>
  <si>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</si>
  <si>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</si>
  <si>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</si>
  <si>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</si>
  <si>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</si>
  <si>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</si>
  <si>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</si>
  <si>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</si>
  <si>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</si>
  <si>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</si>
  <si>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</si>
  <si>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</si>
  <si>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</si>
  <si>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</si>
  <si>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</si>
  <si>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</si>
  <si>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</si>
  <si>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</si>
  <si>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</si>
  <si>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</si>
  <si>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</si>
  <si>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</si>
  <si>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</si>
  <si>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</si>
  <si>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</si>
  <si>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</si>
  <si>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</si>
  <si>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</si>
  <si>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</si>
  <si>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</si>
  <si>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</si>
  <si>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</si>
  <si>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</si>
  <si>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</si>
  <si>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</si>
  <si>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</si>
  <si>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</si>
  <si>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</si>
  <si>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</si>
  <si>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</si>
  <si>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</si>
  <si>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</si>
  <si>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</si>
  <si>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</si>
  <si>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</si>
  <si>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</si>
  <si>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</si>
  <si>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</si>
  <si>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</si>
  <si>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</si>
  <si>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</si>
  <si>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</si>
  <si>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</si>
  <si>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</si>
  <si>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</si>
  <si>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</si>
  <si>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</si>
  <si>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</si>
  <si>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</si>
  <si>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</si>
  <si>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</si>
  <si>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</si>
  <si>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</si>
  <si>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</si>
  <si>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</si>
  <si>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</si>
  <si>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</si>
  <si>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</si>
  <si>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</si>
  <si>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</si>
  <si>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</si>
  <si>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</si>
  <si>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</si>
  <si>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</si>
  <si>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</si>
  <si>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</si>
  <si>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</si>
  <si>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</si>
  <si>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</si>
  <si>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</si>
  <si>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</si>
  <si>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</si>
  <si>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</si>
  <si>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</si>
  <si>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</si>
  <si>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</si>
  <si>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</si>
  <si>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</si>
  <si>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</si>
  <si>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</si>
  <si>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</si>
  <si>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</si>
  <si>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</si>
  <si>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</si>
  <si>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</si>
  <si>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</si>
  <si>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</si>
  <si>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</si>
  <si>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</si>
  <si>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</si>
  <si>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</si>
  <si>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</si>
  <si>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</si>
  <si>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</si>
  <si>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</si>
  <si>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</si>
  <si>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</si>
  <si>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</si>
  <si>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</si>
  <si>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</si>
  <si>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</si>
  <si>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</si>
  <si>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</si>
  <si>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</si>
  <si>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</si>
  <si>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</si>
  <si>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</si>
  <si>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</si>
  <si>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</si>
  <si>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</si>
  <si>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</si>
  <si>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</si>
  <si>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</si>
  <si>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</si>
  <si>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</si>
  <si>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</si>
  <si>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</si>
  <si>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</si>
  <si>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</si>
  <si>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</si>
  <si>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</si>
  <si>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</si>
  <si>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</si>
  <si>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</si>
  <si>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</si>
  <si>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</si>
  <si>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</si>
  <si>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</si>
  <si>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</si>
  <si>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</si>
  <si>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</si>
  <si>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</si>
  <si>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</si>
  <si>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</si>
  <si>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</si>
  <si>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</si>
  <si>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</si>
  <si>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</si>
  <si>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</si>
  <si>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</si>
  <si>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</si>
  <si>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</si>
  <si>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</si>
  <si>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</si>
  <si>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</si>
  <si>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</si>
  <si>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</si>
  <si>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</si>
  <si>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</si>
  <si>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</si>
  <si>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</si>
  <si>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</si>
  <si>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</si>
  <si>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</si>
  <si>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</si>
  <si>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</si>
  <si>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</si>
  <si>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</si>
  <si>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</si>
  <si>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</si>
  <si>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</si>
  <si>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</si>
  <si>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</si>
  <si>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</si>
  <si>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</si>
  <si>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</si>
  <si>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</si>
  <si>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</si>
  <si>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</si>
  <si>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</si>
  <si>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</si>
  <si>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</si>
  <si>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</si>
  <si>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</si>
  <si>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</si>
  <si>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</si>
  <si>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</si>
  <si>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</si>
  <si>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</si>
  <si>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</si>
  <si>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</si>
  <si>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</si>
  <si>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</si>
  <si>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</si>
  <si>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</si>
  <si>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</si>
  <si>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</si>
  <si>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</si>
  <si>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</si>
  <si>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</si>
  <si>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</si>
  <si>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</si>
  <si>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</si>
  <si>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</si>
  <si>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</si>
  <si>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</si>
  <si>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</si>
  <si>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</si>
  <si>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</si>
  <si>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</si>
  <si>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</si>
  <si>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</si>
  <si>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</si>
  <si>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</si>
  <si>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</si>
  <si>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</si>
  <si>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</si>
  <si>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</si>
  <si>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</si>
  <si>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</si>
  <si>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</si>
  <si>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</si>
  <si>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</si>
  <si>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</si>
  <si>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</si>
  <si>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</si>
  <si>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</si>
  <si>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</si>
  <si>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</si>
  <si>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</si>
  <si>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</si>
  <si>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</si>
  <si>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</si>
  <si>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</si>
  <si>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</si>
  <si>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</si>
  <si>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</si>
  <si>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</si>
  <si>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</si>
  <si>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</si>
  <si>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</si>
  <si>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</si>
  <si>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</si>
  <si>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</si>
  <si>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</si>
  <si>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</si>
  <si>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</si>
  <si>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</si>
  <si>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</si>
  <si>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</si>
  <si>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</si>
  <si>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</si>
  <si>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</si>
  <si>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</si>
  <si>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</si>
  <si>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</si>
  <si>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</si>
  <si>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</si>
  <si>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</si>
  <si>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</si>
  <si>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</si>
  <si>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</si>
  <si>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</si>
  <si>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</si>
  <si>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</si>
  <si>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</si>
  <si>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</si>
  <si>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</si>
  <si>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</si>
  <si>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</si>
  <si>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</si>
  <si>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</si>
  <si>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</si>
  <si>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</si>
  <si>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</si>
  <si>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</si>
  <si>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</si>
  <si>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</si>
  <si>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</si>
  <si>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</si>
  <si>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</si>
  <si>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</si>
  <si>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</si>
  <si>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</si>
  <si>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</si>
  <si>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</si>
  <si>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</si>
  <si>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</si>
  <si>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</si>
  <si>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</si>
  <si>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</si>
  <si>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</si>
  <si>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</si>
  <si>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</si>
  <si>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</si>
  <si>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</si>
  <si>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</si>
  <si>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</si>
  <si>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</si>
  <si>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</si>
  <si>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</si>
  <si>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</si>
  <si>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</si>
  <si>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</si>
  <si>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</si>
  <si>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</si>
  <si>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</si>
  <si>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</si>
  <si>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</si>
  <si>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</si>
  <si>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</si>
  <si>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</si>
  <si>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</si>
  <si>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</si>
  <si>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</si>
  <si>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</si>
  <si>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</si>
  <si>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</si>
  <si>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</si>
  <si>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</si>
  <si>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</si>
  <si>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</si>
  <si>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</si>
  <si>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</si>
  <si>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</si>
  <si>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</si>
  <si>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</si>
  <si>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</si>
  <si>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</si>
  <si>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</si>
  <si>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</si>
  <si>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</si>
  <si>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</si>
  <si>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</si>
  <si>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</si>
  <si>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</si>
  <si>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</si>
  <si>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</si>
  <si>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</si>
  <si>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</si>
  <si>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</si>
  <si>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</si>
  <si>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</si>
  <si>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</si>
  <si>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</si>
  <si>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</si>
  <si>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</si>
  <si>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</si>
  <si>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</si>
  <si>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</si>
  <si>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</si>
  <si>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</si>
  <si>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</si>
  <si>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</si>
  <si>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</si>
  <si>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</si>
  <si>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</si>
  <si>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</si>
  <si>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</si>
  <si>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</si>
  <si>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</si>
  <si>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</si>
  <si>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</si>
  <si>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</si>
  <si>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</si>
  <si>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</si>
  <si>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</si>
  <si>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</si>
  <si>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</si>
  <si>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</si>
  <si>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</si>
  <si>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</si>
  <si>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</si>
  <si>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</si>
  <si>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</si>
  <si>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</si>
  <si>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</si>
  <si>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</si>
  <si>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</si>
  <si>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</si>
  <si>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</si>
  <si>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</si>
  <si>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</si>
  <si>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</si>
  <si>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</si>
  <si>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</si>
  <si>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</si>
  <si>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</si>
  <si>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</si>
  <si>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</si>
  <si>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</si>
  <si>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</si>
  <si>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</si>
  <si>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</si>
  <si>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</si>
  <si>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</si>
  <si>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</si>
  <si>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</si>
  <si>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</si>
  <si>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</si>
  <si>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</si>
  <si>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</si>
  <si>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</si>
  <si>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</si>
  <si>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</si>
  <si>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</si>
  <si>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</si>
  <si>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</si>
  <si>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</si>
  <si>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</si>
  <si>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</si>
  <si>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</si>
  <si>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</si>
  <si>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</si>
  <si>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</si>
  <si>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</si>
  <si>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</si>
  <si>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</si>
  <si>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</si>
  <si>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</si>
  <si>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</si>
  <si>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</si>
  <si>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</si>
  <si>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</si>
  <si>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</si>
  <si>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</si>
  <si>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</si>
  <si>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</si>
  <si>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</si>
  <si>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</si>
  <si>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</si>
  <si>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</si>
  <si>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</si>
  <si>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</si>
  <si>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</si>
  <si>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</si>
  <si>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</si>
  <si>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</si>
  <si>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</si>
  <si>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</si>
  <si>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</si>
  <si>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</si>
  <si>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</si>
  <si>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</si>
  <si>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</si>
  <si>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</si>
  <si>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</si>
  <si>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</si>
  <si>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</si>
  <si>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</si>
  <si>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</si>
  <si>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</si>
  <si>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</si>
  <si>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</si>
  <si>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</si>
  <si>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</si>
  <si>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</si>
  <si>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</si>
  <si>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</si>
  <si>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</si>
  <si>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</si>
  <si>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</si>
  <si>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</si>
  <si>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</si>
  <si>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</si>
  <si>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</si>
  <si>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</si>
  <si>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</si>
  <si>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</si>
  <si>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</si>
  <si>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</si>
  <si>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</si>
  <si>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</si>
  <si>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</si>
  <si>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</si>
  <si>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</si>
  <si>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</si>
  <si>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</si>
  <si>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</si>
  <si>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</si>
  <si>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</si>
  <si>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</si>
  <si>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</si>
  <si>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</si>
  <si>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</si>
  <si>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</si>
  <si>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</si>
  <si>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</si>
  <si>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</si>
  <si>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</si>
  <si>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</si>
  <si>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</si>
  <si>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</si>
  <si>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</si>
  <si>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</si>
  <si>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</si>
  <si>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</si>
  <si>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</si>
  <si>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</si>
  <si>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</si>
  <si>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</si>
  <si>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</si>
  <si>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</si>
  <si>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</si>
  <si>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</si>
  <si>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</si>
  <si>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</si>
  <si>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</si>
  <si>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</si>
  <si>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</si>
  <si>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</si>
  <si>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</si>
  <si>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</si>
  <si>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</si>
  <si>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</si>
  <si>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</si>
  <si>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</si>
  <si>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</si>
  <si>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</si>
  <si>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</si>
  <si>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</si>
  <si>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</si>
  <si>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</si>
  <si>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</si>
  <si>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</si>
  <si>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</si>
  <si>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</si>
  <si>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</si>
  <si>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</si>
  <si>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</si>
  <si>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</si>
  <si>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</si>
  <si>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</si>
  <si>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</si>
  <si>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</si>
  <si>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</si>
  <si>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</si>
  <si>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</si>
  <si>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</si>
  <si>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</si>
  <si>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</si>
  <si>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</si>
  <si>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</si>
  <si>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</si>
  <si>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</si>
  <si>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</si>
  <si>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</si>
  <si>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</si>
  <si>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</si>
  <si>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</si>
  <si>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</si>
  <si>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</si>
  <si>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</si>
  <si>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</si>
  <si>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</si>
  <si>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</si>
  <si>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</si>
  <si>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</si>
  <si>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</si>
  <si>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</si>
  <si>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</si>
  <si>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</si>
  <si>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</si>
  <si>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</si>
  <si>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</si>
  <si>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</si>
  <si>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</si>
  <si>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</si>
  <si>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</si>
  <si>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</si>
  <si>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</si>
  <si>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</si>
  <si>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</si>
  <si>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</si>
  <si>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</si>
  <si>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</si>
  <si>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</si>
  <si>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</si>
  <si>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</si>
  <si>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</si>
  <si>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</si>
  <si>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</si>
  <si>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</si>
  <si>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</si>
  <si>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</si>
  <si>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</si>
  <si>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</si>
  <si>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</si>
  <si>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</si>
  <si>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</si>
  <si>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</si>
  <si>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</si>
  <si>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</si>
  <si>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</si>
  <si>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</si>
  <si>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</si>
  <si>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</si>
  <si>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</si>
  <si>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</si>
  <si>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</si>
  <si>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</si>
  <si>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</si>
  <si>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</si>
  <si>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</si>
  <si>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</si>
  <si>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</si>
  <si>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</si>
  <si>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</si>
  <si>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</si>
  <si>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</si>
  <si>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</si>
  <si>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</si>
  <si>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</si>
  <si>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</si>
  <si>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</si>
  <si>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</si>
  <si>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</si>
  <si>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</si>
  <si>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</si>
  <si>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</si>
  <si>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</si>
  <si>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</si>
  <si>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</si>
  <si>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</si>
  <si>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</si>
  <si>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</si>
  <si>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</si>
  <si>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</si>
  <si>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</si>
  <si>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</si>
  <si>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</si>
  <si>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</si>
  <si>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</si>
  <si>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</si>
  <si>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</si>
  <si>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</si>
  <si>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</si>
  <si>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</si>
  <si>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</si>
  <si>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</si>
  <si>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</si>
  <si>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</si>
  <si>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</si>
  <si>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</si>
  <si>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</si>
  <si>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</si>
  <si>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</si>
  <si>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</si>
  <si>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</si>
  <si>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</si>
  <si>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</si>
  <si>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</si>
  <si>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</si>
  <si>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</si>
  <si>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</si>
  <si>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</si>
  <si>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</si>
  <si>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</si>
  <si>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</si>
  <si>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</si>
  <si>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</si>
  <si>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</si>
  <si>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</si>
  <si>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</si>
  <si>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</si>
  <si>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</si>
  <si>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</si>
  <si>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</si>
  <si>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</si>
  <si>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</si>
  <si>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</si>
  <si>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</si>
  <si>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</si>
  <si>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</si>
  <si>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</si>
  <si>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</si>
  <si>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</si>
  <si>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</si>
  <si>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</si>
  <si>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</si>
  <si>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</si>
  <si>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</si>
  <si>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</si>
  <si>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</si>
  <si>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</si>
  <si>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</si>
  <si>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</si>
  <si>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</si>
  <si>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</si>
  <si>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</si>
  <si>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</si>
  <si>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</si>
  <si>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</si>
  <si>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</si>
  <si>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</si>
  <si>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</si>
  <si>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</si>
  <si>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</si>
  <si>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</si>
  <si>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</si>
  <si>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</si>
  <si>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</si>
  <si>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</si>
  <si>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</si>
  <si>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</si>
  <si>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</si>
  <si>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</si>
  <si>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</si>
  <si>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</si>
  <si>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</si>
  <si>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</si>
  <si>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</si>
  <si>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</si>
  <si>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</si>
  <si>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</si>
  <si>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</si>
  <si>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</si>
  <si>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</si>
  <si>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</si>
  <si>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</si>
  <si>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</si>
  <si>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</si>
  <si>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</si>
  <si>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</si>
  <si>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</si>
  <si>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</si>
  <si>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</si>
  <si>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</si>
  <si>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</si>
  <si>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</si>
  <si>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</si>
  <si>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</si>
  <si>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</si>
  <si>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</si>
  <si>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</si>
  <si>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</si>
  <si>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</si>
  <si>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</si>
  <si>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</si>
  <si>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</si>
  <si>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</si>
  <si>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</si>
  <si>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</si>
  <si>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</si>
  <si>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</si>
  <si>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</si>
  <si>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</si>
  <si>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</si>
  <si>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</si>
  <si>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</si>
  <si>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</si>
  <si>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</si>
  <si>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</si>
  <si>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</si>
  <si>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</si>
  <si>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</si>
  <si>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</si>
  <si>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</si>
  <si>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</si>
  <si>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</si>
  <si>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</si>
  <si>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</si>
  <si>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</si>
  <si>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</si>
  <si>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</si>
  <si>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</si>
  <si>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</si>
  <si>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</si>
  <si>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</si>
  <si>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</si>
  <si>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</si>
  <si>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</si>
  <si>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</si>
  <si>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</si>
  <si>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</si>
  <si>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</si>
  <si>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</si>
  <si>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</si>
  <si>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</si>
  <si>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</si>
  <si>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</si>
  <si>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</si>
  <si>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</si>
  <si>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</si>
  <si>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</si>
  <si>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</si>
  <si>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</si>
  <si>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</si>
  <si>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</si>
  <si>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</si>
  <si>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</si>
  <si>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</si>
  <si>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</si>
  <si>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</si>
  <si>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</si>
  <si>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</si>
  <si>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</si>
  <si>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</si>
  <si>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</si>
  <si>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</si>
  <si>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</si>
  <si>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</si>
  <si>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</si>
  <si>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</si>
  <si>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</si>
  <si>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</si>
  <si>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</si>
  <si>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</si>
  <si>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</si>
  <si>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</si>
  <si>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</si>
  <si>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</si>
  <si>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</si>
  <si>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</si>
  <si>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</si>
  <si>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</si>
  <si>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</si>
  <si>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</si>
  <si>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</si>
  <si>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</si>
  <si>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</si>
  <si>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</si>
  <si>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</si>
  <si>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</si>
  <si>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</si>
  <si>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</si>
  <si>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</si>
  <si>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</si>
  <si>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</si>
  <si>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</si>
  <si>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</si>
  <si>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</si>
  <si>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</si>
  <si>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</si>
  <si>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</si>
  <si>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</si>
  <si>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</si>
  <si>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</si>
  <si>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</si>
  <si>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</si>
  <si>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</si>
  <si>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</si>
  <si>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</si>
  <si>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</si>
  <si>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</si>
  <si>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</si>
  <si>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</si>
  <si>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</si>
  <si>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</si>
  <si>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</si>
  <si>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</si>
  <si>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</si>
  <si>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</si>
  <si>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</si>
  <si>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</si>
  <si>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</si>
  <si>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</si>
  <si>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</si>
  <si>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</si>
  <si>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</si>
  <si>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</si>
  <si>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</si>
  <si>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</si>
  <si>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</si>
  <si>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</si>
  <si>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</si>
  <si>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</si>
  <si>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</si>
  <si>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</si>
  <si>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</si>
  <si>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</si>
  <si>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</si>
  <si>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</si>
  <si>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</si>
  <si>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</si>
  <si>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</si>
  <si>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</si>
  <si>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</si>
  <si>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</si>
  <si>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</si>
  <si>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</si>
  <si>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</si>
  <si>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</si>
  <si>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</si>
  <si>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</si>
  <si>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</si>
  <si>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</si>
  <si>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</si>
  <si>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</si>
  <si>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</si>
  <si>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</si>
  <si>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</si>
  <si>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</si>
  <si>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</si>
  <si>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</si>
  <si>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</si>
  <si>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</si>
  <si>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</si>
  <si>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</si>
  <si>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</si>
  <si>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</si>
  <si>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</si>
  <si>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</si>
  <si>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</si>
  <si>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</si>
  <si>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</si>
  <si>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</si>
  <si>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</si>
  <si>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</si>
  <si>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</si>
  <si>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</si>
  <si>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</si>
  <si>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</si>
  <si>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</si>
  <si>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</si>
  <si>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</si>
  <si>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</si>
  <si>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</si>
  <si>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</si>
  <si>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</si>
  <si>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</si>
  <si>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</si>
  <si>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</si>
  <si>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</si>
  <si>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</si>
  <si>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</si>
  <si>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</si>
  <si>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</si>
  <si>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</si>
  <si>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</si>
  <si>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</si>
  <si>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</si>
  <si>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</si>
  <si>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</si>
  <si>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</si>
  <si>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</si>
  <si>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</si>
  <si>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</si>
  <si>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</si>
  <si>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</si>
  <si>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</si>
  <si>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</si>
  <si>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</si>
  <si>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</si>
  <si>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</si>
  <si>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</si>
  <si>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</si>
  <si>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</si>
  <si>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</si>
  <si>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</si>
  <si>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</si>
  <si>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</si>
  <si>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</si>
  <si>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</si>
  <si>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</si>
  <si>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</si>
  <si>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</si>
  <si>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</si>
  <si>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</si>
  <si>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</si>
  <si>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</si>
  <si>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</si>
  <si>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</si>
  <si>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</si>
  <si>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</si>
  <si>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</si>
  <si>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</si>
  <si>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</si>
  <si>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</si>
  <si>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</si>
  <si>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</si>
  <si>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</si>
  <si>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</si>
  <si>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</si>
  <si>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</si>
  <si>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</si>
  <si>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</si>
  <si>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</si>
  <si>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</si>
  <si>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</si>
  <si>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</si>
  <si>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</si>
  <si>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</si>
  <si>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</si>
  <si>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</si>
  <si>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</si>
  <si>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</si>
  <si>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</si>
  <si>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</si>
  <si>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</si>
  <si>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</si>
  <si>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</si>
  <si>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</si>
  <si>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</si>
  <si>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</si>
  <si>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</si>
  <si>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</si>
  <si>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</si>
  <si>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</si>
  <si>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</si>
  <si>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</si>
  <si>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</si>
  <si>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</si>
  <si>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</si>
  <si>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</si>
  <si>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</si>
  <si>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</si>
  <si>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</si>
  <si>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</si>
  <si>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</si>
  <si>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</si>
  <si>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</si>
  <si>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</si>
  <si>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</si>
  <si>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</si>
  <si>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</si>
  <si>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</si>
  <si>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</si>
  <si>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</si>
  <si>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</si>
  <si>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</si>
  <si>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</si>
  <si>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</si>
  <si>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</si>
  <si>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</si>
  <si>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</si>
  <si>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</si>
  <si>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</si>
  <si>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</si>
  <si>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</si>
  <si>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</si>
  <si>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</si>
  <si>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</si>
  <si>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</si>
  <si>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</si>
  <si>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</si>
  <si>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</si>
  <si>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</si>
  <si>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</si>
  <si>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</si>
  <si>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</si>
  <si>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</si>
  <si>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</si>
  <si>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</si>
  <si>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</si>
  <si>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</si>
  <si>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</si>
  <si>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</si>
  <si>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</si>
  <si>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</si>
  <si>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</si>
  <si>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</si>
  <si>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</si>
  <si>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</si>
  <si>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</si>
  <si>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</si>
  <si>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</si>
  <si>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</si>
  <si>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</si>
  <si>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</si>
  <si>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</si>
  <si>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</si>
  <si>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</si>
  <si>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</si>
  <si>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</si>
  <si>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</si>
  <si>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</si>
  <si>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</si>
  <si>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</si>
  <si>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</si>
  <si>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</si>
  <si>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</si>
  <si>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</si>
  <si>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</si>
  <si>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</si>
  <si>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</si>
  <si>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</si>
  <si>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</si>
  <si>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</si>
  <si>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</si>
  <si>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</si>
  <si>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</si>
  <si>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</si>
  <si>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</si>
  <si>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</si>
  <si>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</si>
  <si>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</si>
  <si>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</si>
  <si>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</si>
  <si>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</si>
  <si>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</si>
  <si>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</si>
  <si>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</si>
  <si>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</si>
  <si>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</si>
  <si>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</si>
  <si>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</si>
  <si>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</si>
  <si>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</si>
  <si>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</si>
  <si>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</si>
  <si>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</si>
  <si>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</si>
  <si>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</si>
  <si>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</si>
  <si>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</si>
  <si>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</si>
  <si>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</si>
  <si>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</si>
  <si>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</si>
  <si>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</si>
  <si>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</si>
  <si>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</si>
  <si>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</si>
  <si>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</si>
  <si>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</si>
  <si>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</si>
  <si>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</si>
  <si>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</si>
  <si>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</si>
  <si>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</si>
  <si>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</si>
  <si>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</si>
  <si>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</si>
  <si>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</si>
  <si>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</si>
  <si>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</si>
  <si>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</si>
  <si>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</si>
  <si>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</si>
  <si>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</si>
  <si>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</si>
  <si>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</si>
  <si>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</si>
  <si>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</si>
  <si>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</si>
  <si>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</si>
  <si>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</si>
  <si>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</si>
  <si>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</si>
  <si>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</si>
  <si>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</si>
  <si>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</si>
  <si>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</si>
  <si>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</si>
  <si>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</si>
  <si>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</si>
  <si>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</si>
  <si>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</si>
  <si>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</si>
  <si>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</si>
  <si>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</si>
  <si>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</si>
  <si>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</si>
  <si>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</si>
  <si>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</si>
  <si>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</si>
  <si>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</si>
  <si>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</si>
  <si>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</si>
  <si>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</si>
  <si>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</si>
  <si>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</si>
  <si>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</si>
  <si>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</si>
  <si>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</si>
  <si>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</si>
  <si>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</si>
  <si>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</si>
  <si>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</si>
  <si>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</si>
  <si>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</si>
  <si>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</si>
  <si>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</si>
  <si>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</si>
  <si>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</si>
  <si>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</si>
  <si>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</si>
  <si>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</si>
  <si>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</si>
  <si>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</si>
  <si>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</si>
  <si>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</si>
  <si>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</si>
  <si>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</si>
  <si>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</si>
  <si>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</si>
  <si>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</si>
  <si>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</si>
  <si>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</si>
  <si>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</si>
  <si>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</si>
  <si>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</si>
  <si>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</si>
  <si>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</si>
  <si>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</si>
  <si>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</si>
  <si>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</si>
  <si>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</si>
  <si>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</si>
  <si>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</si>
  <si>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</si>
  <si>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</si>
  <si>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</si>
  <si>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</si>
  <si>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</si>
  <si>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</si>
  <si>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</si>
  <si>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</si>
  <si>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</si>
  <si>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</si>
  <si>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</si>
  <si>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</si>
  <si>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</si>
  <si>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</si>
  <si>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</si>
  <si>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</si>
  <si>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</si>
  <si>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</si>
  <si>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</si>
  <si>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</si>
  <si>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</si>
  <si>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</si>
  <si>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</si>
  <si>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</si>
  <si>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</si>
  <si>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</si>
  <si>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</si>
  <si>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</si>
  <si>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</si>
  <si>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</si>
  <si>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</si>
  <si>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</si>
  <si>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</si>
  <si>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</si>
  <si>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</si>
  <si>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</si>
  <si>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</si>
  <si>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</si>
  <si>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</si>
  <si>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</si>
  <si>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</si>
  <si>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</si>
  <si>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</si>
  <si>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</si>
  <si>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</si>
  <si>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</si>
  <si>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</si>
  <si>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</si>
  <si>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</si>
  <si>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</si>
  <si>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</si>
  <si>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</si>
  <si>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</si>
  <si>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</si>
  <si>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</si>
  <si>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</si>
  <si>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</si>
  <si>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</si>
  <si>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</si>
  <si>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</si>
  <si>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</si>
  <si>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</si>
  <si>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</si>
  <si>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</si>
  <si>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</si>
  <si>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</si>
  <si>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</si>
  <si>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</si>
  <si>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</si>
  <si>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</si>
  <si>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</si>
  <si>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</si>
  <si>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</si>
  <si>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</si>
  <si>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</si>
  <si>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</si>
  <si>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</si>
  <si>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</si>
  <si>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</si>
  <si>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</si>
  <si>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</si>
  <si>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</si>
  <si>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</si>
  <si>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</si>
  <si>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</si>
  <si>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</si>
  <si>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</si>
  <si>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</si>
  <si>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</si>
  <si>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</si>
  <si>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</si>
  <si>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</si>
  <si>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</si>
  <si>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</si>
  <si>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</si>
  <si>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</si>
  <si>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</si>
  <si>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</si>
  <si>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</si>
  <si>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</si>
  <si>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</si>
  <si>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</si>
  <si>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</si>
  <si>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</si>
  <si>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</si>
  <si>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</si>
  <si>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</si>
  <si>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</si>
  <si>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</si>
  <si>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</si>
  <si>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</si>
  <si>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</si>
  <si>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</si>
  <si>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</si>
  <si>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</si>
  <si>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</si>
  <si>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</si>
  <si>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</si>
  <si>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</si>
  <si>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</si>
  <si>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</si>
  <si>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</si>
  <si>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</si>
  <si>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</si>
  <si>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</si>
  <si>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</si>
  <si>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</si>
  <si>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</si>
  <si>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</si>
  <si>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</si>
  <si>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</si>
  <si>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</si>
  <si>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</si>
  <si>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</si>
  <si>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</si>
  <si>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</si>
  <si>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</si>
  <si>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</si>
  <si>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</si>
  <si>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</si>
  <si>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</si>
  <si>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</si>
  <si>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</si>
  <si>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</si>
  <si>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</si>
  <si>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</si>
  <si>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</si>
  <si>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</si>
  <si>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</si>
  <si>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</si>
  <si>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</si>
  <si>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</si>
  <si>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</si>
  <si>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</si>
  <si>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</si>
  <si>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</si>
  <si>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</si>
  <si>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</si>
  <si>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</si>
  <si>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</si>
  <si>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</si>
  <si>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</si>
  <si>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</si>
  <si>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</si>
  <si>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</si>
  <si>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</si>
  <si>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</si>
  <si>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</si>
  <si>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</si>
  <si>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</si>
  <si>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</si>
  <si>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</si>
  <si>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</si>
  <si>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</si>
  <si>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</si>
  <si>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</si>
  <si>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</si>
  <si>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</si>
  <si>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</si>
  <si>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</si>
  <si>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</si>
  <si>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</si>
  <si>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</si>
  <si>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</si>
  <si>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</si>
  <si>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</si>
  <si>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</si>
  <si>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</si>
  <si>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</si>
  <si>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</si>
  <si>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</si>
  <si>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</si>
  <si>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</si>
  <si>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</si>
  <si>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</si>
  <si>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</si>
  <si>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</si>
  <si>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</si>
  <si>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</si>
  <si>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</si>
  <si>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</si>
  <si>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</si>
  <si>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</si>
  <si>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</si>
  <si>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</si>
  <si>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</si>
  <si>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</si>
  <si>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</si>
  <si>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</si>
  <si>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</si>
  <si>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</si>
  <si>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</si>
  <si>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</si>
  <si>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</si>
  <si>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</si>
  <si>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</si>
  <si>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</si>
  <si>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</si>
  <si>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</si>
  <si>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</si>
  <si>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</si>
  <si>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</si>
  <si>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</si>
  <si>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</si>
  <si>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</si>
  <si>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</si>
  <si>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</si>
  <si>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</si>
  <si>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</si>
  <si>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</si>
  <si>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</si>
  <si>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</si>
  <si>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</si>
  <si>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</si>
  <si>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</si>
  <si>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</si>
  <si>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</si>
  <si>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</si>
  <si>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</si>
  <si>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</si>
  <si>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</si>
  <si>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</si>
  <si>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</si>
  <si>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</si>
  <si>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</si>
  <si>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</si>
  <si>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</si>
  <si>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</si>
  <si>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</si>
  <si>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</si>
  <si>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</si>
  <si>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</si>
  <si>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</si>
  <si>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</si>
  <si>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</si>
  <si>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</si>
  <si>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</si>
  <si>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</si>
  <si>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</si>
  <si>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</si>
  <si>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</si>
  <si>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</si>
  <si>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</si>
  <si>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</si>
  <si>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</si>
  <si>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</si>
  <si>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</si>
  <si>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</si>
  <si>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</si>
  <si>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</si>
  <si>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</si>
  <si>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</si>
  <si>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</si>
  <si>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</si>
  <si>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</si>
  <si>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</si>
  <si>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</si>
  <si>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</si>
  <si>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</si>
  <si>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</si>
  <si>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</si>
  <si>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</si>
  <si>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</si>
  <si>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</si>
  <si>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</si>
  <si>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</si>
  <si>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</si>
  <si>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</si>
  <si>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</si>
  <si>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</si>
  <si>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</si>
  <si>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</si>
  <si>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</si>
  <si>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</si>
  <si>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</si>
  <si>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</si>
  <si>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</si>
  <si>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</si>
  <si>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</si>
  <si>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</si>
  <si>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</si>
  <si>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</si>
  <si>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</si>
  <si>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</si>
  <si>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</si>
  <si>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</si>
  <si>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</si>
  <si>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</si>
  <si>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</si>
  <si>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</si>
  <si>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</si>
  <si>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</si>
  <si>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</si>
  <si>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</si>
  <si>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</si>
  <si>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</si>
  <si>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</si>
  <si>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</si>
  <si>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</si>
  <si>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</si>
  <si>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</si>
  <si>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</si>
  <si>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</si>
  <si>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</si>
  <si>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</si>
  <si>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</si>
  <si>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</si>
  <si>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</si>
  <si>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</si>
  <si>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</si>
  <si>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</si>
  <si>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</si>
  <si>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</si>
  <si>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</si>
  <si>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</si>
  <si>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</si>
  <si>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</si>
  <si>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</si>
  <si>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</si>
  <si>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</si>
  <si>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</si>
  <si>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</si>
  <si>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</si>
  <si>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</si>
  <si>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</si>
  <si>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</si>
  <si>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</si>
  <si>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</si>
  <si>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</si>
  <si>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</si>
  <si>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</si>
  <si>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</si>
  <si>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</si>
  <si>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</si>
  <si>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</si>
  <si>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</si>
  <si>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</si>
  <si>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</si>
  <si>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</si>
  <si>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</si>
  <si>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</si>
  <si>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</si>
  <si>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</si>
  <si>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</si>
  <si>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</si>
  <si>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</si>
  <si>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</si>
  <si>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</si>
  <si>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</si>
  <si>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</si>
  <si>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</si>
  <si>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</si>
  <si>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</si>
  <si>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</si>
  <si>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</si>
  <si>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</si>
  <si>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</si>
  <si>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</si>
  <si>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</si>
  <si>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</si>
  <si>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</si>
  <si>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</si>
  <si>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</si>
  <si>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</si>
  <si>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</si>
  <si>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</si>
  <si>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</si>
  <si>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</si>
  <si>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</si>
  <si>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</si>
  <si>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</si>
  <si>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</si>
  <si>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</si>
  <si>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</si>
  <si>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</si>
  <si>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</si>
  <si>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</si>
  <si>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</si>
  <si>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</si>
  <si>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</si>
  <si>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</si>
  <si>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</si>
  <si>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</si>
  <si>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</si>
  <si>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</si>
  <si>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</si>
  <si>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</si>
  <si>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</si>
  <si>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</si>
  <si>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</si>
  <si>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</si>
  <si>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</si>
  <si>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</si>
  <si>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</si>
  <si>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</si>
  <si>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</si>
  <si>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</si>
  <si>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</si>
  <si>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</si>
  <si>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</si>
  <si>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</si>
  <si>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</si>
  <si>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</si>
  <si>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</si>
  <si>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</si>
  <si>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</si>
  <si>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</si>
  <si>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</si>
  <si>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</si>
  <si>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</si>
  <si>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</si>
  <si>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</si>
  <si>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</si>
  <si>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</si>
  <si>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</si>
  <si>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</si>
  <si>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</si>
  <si>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</si>
  <si>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</si>
  <si>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</si>
  <si>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</si>
  <si>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</si>
  <si>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</si>
  <si>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</si>
  <si>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</si>
  <si>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</si>
  <si>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</si>
  <si>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</si>
  <si>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</si>
  <si>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</si>
  <si>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</si>
  <si>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</si>
  <si>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</si>
  <si>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</si>
  <si>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</si>
  <si>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</si>
  <si>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</si>
  <si>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</si>
  <si>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</si>
  <si>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</si>
  <si>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</si>
  <si>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</si>
  <si>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</si>
  <si>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</si>
  <si>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</si>
  <si>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</si>
  <si>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</si>
  <si>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</si>
  <si>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</si>
  <si>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</si>
  <si>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</si>
  <si>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</si>
  <si>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</si>
  <si>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</si>
  <si>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</si>
  <si>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</si>
  <si>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</si>
  <si>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</si>
  <si>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</si>
  <si>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</si>
  <si>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</si>
  <si>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</si>
  <si>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</si>
  <si>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</si>
  <si>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</si>
  <si>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</si>
  <si>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</si>
  <si>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</si>
  <si>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</si>
  <si>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</si>
  <si>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</si>
  <si>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</si>
  <si>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</si>
  <si>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</si>
  <si>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</si>
  <si>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</si>
  <si>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</si>
  <si>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</si>
  <si>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</si>
  <si>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</si>
  <si>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</si>
  <si>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</si>
  <si>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</si>
  <si>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</si>
  <si>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</si>
  <si>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</si>
  <si>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</si>
  <si>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</si>
  <si>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</si>
  <si>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</si>
  <si>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</si>
  <si>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</si>
  <si>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</si>
  <si>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</si>
  <si>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</si>
  <si>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</si>
  <si>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</si>
  <si>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</si>
  <si>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</si>
  <si>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</si>
  <si>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</si>
  <si>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</si>
  <si>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</si>
  <si>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</si>
  <si>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</si>
  <si>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</si>
  <si>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</si>
  <si>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</si>
  <si>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</si>
  <si>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</si>
  <si>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</si>
  <si>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</si>
  <si>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</si>
  <si>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</si>
  <si>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</si>
  <si>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</si>
  <si>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</si>
  <si>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</si>
  <si>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</si>
  <si>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</si>
  <si>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</si>
  <si>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</si>
  <si>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</si>
  <si>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</si>
  <si>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</si>
  <si>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</si>
  <si>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</si>
  <si>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</si>
  <si>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</si>
  <si>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</si>
  <si>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</si>
  <si>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</si>
  <si>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</si>
  <si>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</si>
  <si>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</si>
  <si>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</si>
  <si>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</si>
  <si>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</si>
  <si>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</si>
  <si>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</si>
  <si>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</si>
  <si>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</si>
  <si>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</si>
  <si>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</si>
  <si>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</si>
  <si>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</si>
  <si>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</si>
  <si>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</si>
  <si>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</si>
  <si>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</si>
  <si>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</si>
  <si>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</si>
  <si>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</si>
  <si>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</si>
  <si>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</si>
  <si>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</si>
  <si>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</si>
  <si>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</si>
  <si>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</si>
  <si>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</si>
  <si>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</si>
  <si>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</si>
  <si>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</si>
  <si>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</si>
  <si>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</si>
  <si>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</si>
  <si>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</si>
  <si>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</si>
  <si>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</si>
  <si>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</si>
  <si>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</si>
  <si>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</si>
  <si>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</si>
  <si>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</si>
  <si>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</si>
  <si>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</si>
  <si>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</si>
  <si>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</si>
  <si>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</si>
  <si>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</si>
  <si>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</si>
  <si>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</si>
  <si>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</si>
  <si>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</si>
  <si>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</si>
  <si>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</si>
  <si>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</si>
  <si>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</si>
  <si>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</si>
  <si>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</si>
  <si>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</si>
  <si>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</si>
  <si>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</si>
  <si>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</si>
  <si>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</si>
  <si>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</si>
  <si>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</si>
  <si>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</si>
  <si>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</si>
  <si>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</si>
  <si>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</si>
  <si>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</si>
  <si>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</si>
  <si>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</si>
  <si>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</si>
  <si>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</si>
  <si>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</si>
  <si>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</si>
  <si>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</si>
  <si>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</si>
  <si>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</si>
  <si>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</si>
  <si>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</si>
  <si>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</si>
  <si>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</si>
  <si>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</si>
  <si>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</si>
  <si>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</si>
  <si>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</si>
  <si>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</si>
  <si>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</si>
  <si>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</si>
  <si>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</si>
  <si>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</si>
  <si>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</si>
  <si>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</si>
  <si>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</si>
  <si>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</si>
  <si>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</si>
  <si>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</si>
  <si>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</si>
  <si>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</si>
  <si>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</si>
  <si>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</si>
  <si>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</si>
  <si>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</si>
  <si>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</si>
  <si>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</si>
  <si>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</si>
  <si>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</si>
  <si>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</si>
  <si>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</si>
  <si>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</si>
  <si>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</si>
  <si>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</si>
  <si>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</si>
  <si>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</si>
  <si>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</si>
  <si>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</si>
  <si>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</si>
  <si>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</si>
  <si>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</si>
  <si>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</si>
  <si>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</si>
  <si>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</si>
  <si>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</si>
  <si>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</si>
  <si>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</si>
  <si>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</si>
  <si>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</si>
  <si>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</si>
  <si>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</si>
  <si>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</si>
  <si>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</si>
  <si>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</si>
  <si>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</si>
  <si>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</si>
  <si>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</si>
  <si>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</si>
  <si>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</si>
  <si>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</si>
  <si>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</si>
  <si>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</si>
  <si>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</si>
  <si>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</si>
  <si>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</si>
  <si>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</si>
  <si>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</si>
  <si>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</si>
  <si>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</si>
  <si>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</si>
  <si>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</si>
  <si>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</si>
  <si>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</si>
  <si>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</si>
  <si>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</si>
  <si>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</si>
  <si>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</si>
  <si>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</si>
  <si>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</si>
  <si>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</si>
  <si>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</si>
  <si>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</si>
  <si>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</si>
  <si>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</si>
  <si>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</si>
  <si>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</si>
  <si>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</si>
  <si>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</si>
  <si>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</si>
  <si>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</si>
  <si>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</si>
  <si>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</si>
  <si>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</si>
  <si>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</si>
  <si>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</si>
  <si>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</si>
  <si>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</si>
  <si>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</si>
  <si>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</si>
  <si>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</si>
  <si>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</si>
  <si>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</si>
  <si>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</si>
  <si>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</si>
  <si>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</si>
  <si>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</si>
  <si>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</si>
  <si>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</si>
  <si>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</si>
  <si>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</si>
  <si>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</si>
  <si>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</si>
  <si>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</si>
  <si>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</si>
  <si>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</si>
  <si>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</si>
  <si>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</si>
  <si>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</si>
  <si>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</si>
  <si>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</si>
  <si>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</si>
  <si>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</si>
  <si>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</si>
  <si>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</si>
  <si>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</si>
  <si>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</si>
  <si>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</si>
  <si>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</si>
  <si>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</si>
  <si>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</si>
  <si>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</si>
  <si>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</si>
  <si>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</si>
  <si>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</si>
  <si>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</si>
  <si>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</si>
  <si>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</si>
  <si>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</si>
  <si>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</si>
  <si>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</si>
  <si>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</si>
  <si>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</si>
  <si>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</si>
  <si>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</si>
  <si>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</si>
  <si>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</si>
  <si>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</si>
  <si>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</si>
  <si>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</si>
  <si>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</si>
  <si>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</si>
  <si>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</si>
  <si>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</si>
  <si>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</si>
  <si>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</si>
  <si>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</si>
  <si>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</si>
  <si>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</si>
  <si>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</si>
  <si>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</si>
  <si>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</si>
  <si>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</si>
  <si>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</si>
  <si>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</si>
  <si>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</si>
  <si>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</si>
  <si>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</si>
  <si>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</si>
  <si>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</si>
  <si>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</si>
  <si>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</si>
  <si>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</si>
  <si>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</si>
  <si>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</si>
  <si>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</si>
  <si>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</si>
  <si>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</si>
  <si>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</si>
  <si>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</si>
  <si>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</si>
  <si>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</si>
  <si>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</si>
  <si>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</si>
  <si>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</si>
  <si>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</si>
  <si>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</si>
  <si>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</si>
  <si>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</si>
  <si>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</si>
  <si>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</si>
  <si>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</si>
  <si>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</si>
  <si>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</si>
  <si>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</si>
  <si>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</si>
  <si>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</si>
  <si>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</si>
  <si>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</si>
  <si>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</si>
  <si>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</si>
  <si>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</si>
  <si>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</si>
  <si>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</si>
  <si>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</si>
  <si>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</si>
  <si>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</si>
  <si>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</si>
  <si>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</si>
  <si>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</si>
  <si>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</si>
  <si>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</si>
  <si>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</si>
  <si>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</si>
  <si>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</si>
  <si>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</si>
  <si>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</si>
  <si>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</si>
  <si>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</si>
  <si>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</si>
  <si>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</si>
  <si>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</si>
  <si>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</si>
  <si>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</si>
  <si>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</si>
  <si>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</si>
  <si>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</si>
  <si>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</si>
  <si>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</si>
  <si>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</si>
  <si>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</si>
  <si>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</si>
  <si>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</si>
  <si>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</si>
  <si>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</si>
  <si>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</si>
  <si>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</si>
  <si>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</si>
  <si>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</si>
  <si>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</si>
  <si>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</si>
  <si>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</si>
  <si>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</si>
  <si>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</si>
  <si>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</si>
  <si>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</si>
  <si>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</si>
  <si>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</si>
  <si>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</si>
  <si>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</si>
  <si>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</si>
  <si>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</si>
  <si>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</si>
  <si>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</si>
  <si>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</si>
  <si>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</si>
  <si>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</si>
  <si>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</si>
  <si>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</si>
  <si>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</si>
  <si>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</si>
  <si>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</si>
  <si>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</si>
  <si>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</si>
  <si>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</si>
  <si>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</si>
  <si>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</si>
  <si>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</si>
  <si>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</si>
  <si>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</si>
  <si>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</si>
  <si>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</si>
  <si>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</si>
  <si>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</si>
  <si>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</si>
  <si>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</si>
  <si>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</si>
  <si>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</si>
  <si>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</si>
  <si>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</si>
  <si>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</si>
  <si>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</si>
  <si>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</si>
  <si>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</si>
  <si>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</si>
  <si>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</si>
  <si>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</si>
  <si>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</si>
  <si>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</si>
  <si>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</si>
  <si>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</si>
  <si>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</si>
  <si>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</si>
  <si>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</si>
  <si>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</si>
  <si>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</si>
  <si>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</si>
  <si>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</si>
  <si>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</si>
  <si>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</si>
  <si>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</si>
  <si>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</si>
  <si>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</si>
  <si>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</si>
  <si>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</si>
  <si>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</si>
  <si>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</si>
  <si>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</si>
  <si>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</si>
  <si>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</si>
  <si>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</si>
  <si>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</si>
  <si>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</si>
  <si>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</si>
  <si>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</si>
  <si>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</si>
  <si>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</si>
  <si>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</si>
  <si>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</si>
  <si>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</si>
  <si>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</si>
  <si>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</si>
  <si>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</si>
  <si>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</si>
  <si>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</si>
  <si>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</si>
  <si>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</si>
  <si>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</si>
  <si>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</si>
  <si>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</si>
  <si>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</si>
  <si>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</si>
  <si>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</si>
  <si>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</si>
  <si>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</si>
  <si>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</si>
  <si>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</si>
  <si>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</si>
  <si>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</si>
  <si>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</si>
  <si>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</si>
  <si>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</si>
  <si>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</si>
  <si>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</si>
  <si>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</si>
  <si>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</si>
  <si>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</si>
  <si>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</si>
  <si>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</si>
  <si>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</si>
  <si>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</si>
  <si>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</si>
  <si>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</si>
  <si>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</si>
  <si>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</si>
  <si>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</si>
  <si>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</si>
  <si>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</si>
  <si>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</si>
  <si>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</si>
  <si>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</si>
  <si>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</si>
  <si>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</si>
  <si>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</si>
  <si>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</si>
  <si>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</si>
  <si>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</si>
  <si>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</si>
  <si>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</si>
  <si>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</si>
  <si>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</si>
  <si>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</si>
  <si>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</si>
  <si>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</si>
  <si>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</si>
  <si>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</si>
  <si>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</si>
  <si>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</si>
  <si>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</si>
  <si>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</si>
  <si>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</si>
  <si>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</si>
  <si>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</si>
  <si>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</si>
  <si>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</si>
  <si>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</si>
  <si>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</si>
  <si>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</si>
  <si>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</si>
  <si>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</si>
  <si>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</si>
  <si>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</si>
  <si>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</si>
  <si>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</si>
  <si>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</si>
  <si>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</si>
  <si>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</si>
  <si>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</si>
  <si>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</si>
  <si>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</si>
  <si>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</si>
  <si>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</si>
  <si>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</si>
  <si>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</si>
  <si>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</si>
  <si>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</si>
  <si>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</si>
  <si>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</si>
  <si>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</si>
  <si>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</si>
  <si>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</si>
  <si>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</si>
  <si>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</si>
  <si>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</si>
  <si>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</si>
  <si>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</si>
  <si>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</si>
  <si>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</si>
  <si>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</si>
  <si>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</si>
  <si>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</si>
  <si>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</si>
  <si>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</si>
  <si>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</si>
  <si>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</si>
  <si>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</si>
  <si>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</si>
  <si>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</si>
  <si>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</si>
  <si>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</si>
  <si>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</si>
  <si>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</si>
  <si>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</si>
  <si>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</si>
  <si>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</si>
  <si>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</si>
  <si>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</si>
  <si>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</si>
  <si>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</si>
  <si>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</si>
  <si>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</si>
  <si>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</si>
  <si>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</si>
  <si>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</si>
  <si>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</si>
  <si>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</si>
  <si>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</si>
  <si>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</si>
  <si>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</si>
  <si>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</si>
  <si>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</si>
  <si>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</si>
  <si>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</si>
  <si>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</si>
  <si>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</si>
  <si>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</si>
  <si>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</si>
  <si>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</si>
  <si>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</si>
  <si>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</si>
  <si>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</si>
  <si>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</si>
  <si>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</si>
  <si>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</si>
  <si>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</si>
  <si>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</si>
  <si>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</si>
  <si>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</si>
  <si>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</si>
  <si>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</si>
  <si>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</si>
  <si>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</si>
  <si>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</si>
  <si>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</si>
  <si>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</si>
  <si>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</si>
  <si>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</si>
  <si>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</si>
  <si>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</si>
  <si>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</si>
  <si>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</si>
  <si>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</si>
  <si>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</si>
  <si>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</si>
  <si>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</si>
  <si>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</si>
  <si>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</si>
  <si>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</si>
  <si>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</si>
  <si>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</si>
  <si>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</si>
  <si>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</si>
  <si>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</si>
  <si>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</si>
  <si>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</si>
  <si>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</si>
  <si>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</si>
  <si>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</si>
  <si>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</si>
  <si>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</si>
  <si>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</si>
  <si>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</si>
  <si>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</si>
  <si>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</si>
  <si>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</si>
  <si>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</si>
  <si>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</si>
  <si>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</si>
  <si>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</si>
  <si>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</si>
  <si>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</si>
  <si>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</si>
  <si>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</si>
  <si>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</si>
  <si>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</si>
  <si>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</si>
  <si>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</si>
  <si>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</si>
  <si>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</si>
  <si>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</si>
  <si>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</si>
  <si>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</si>
  <si>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</si>
  <si>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</si>
  <si>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</si>
  <si>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</si>
  <si>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</si>
  <si>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</si>
  <si>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</si>
  <si>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</si>
  <si>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</si>
  <si>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</si>
  <si>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</si>
  <si>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</si>
  <si>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</si>
  <si>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</si>
  <si>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</si>
  <si>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</si>
  <si>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</si>
  <si>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</si>
  <si>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</si>
  <si>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</si>
  <si>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</si>
  <si>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</si>
  <si>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</si>
  <si>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</si>
  <si>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</si>
  <si>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</si>
  <si>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</si>
  <si>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</si>
  <si>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</si>
  <si>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</si>
  <si>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</si>
  <si>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</si>
  <si>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</si>
  <si>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</si>
  <si>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</si>
  <si>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</si>
  <si>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</si>
  <si>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</si>
  <si>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</si>
  <si>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</si>
  <si>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</si>
  <si>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</si>
  <si>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</si>
  <si>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</si>
  <si>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</si>
  <si>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</si>
  <si>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</si>
  <si>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</si>
  <si>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</si>
  <si>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</si>
  <si>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</si>
  <si>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</si>
  <si>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</si>
  <si>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</si>
  <si>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</si>
  <si>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</si>
  <si>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</si>
  <si>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</si>
  <si>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</si>
  <si>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</si>
  <si>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</si>
  <si>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</si>
  <si>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</si>
  <si>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</si>
  <si>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</si>
  <si>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</si>
  <si>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</si>
  <si>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</si>
  <si>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</si>
  <si>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</si>
  <si>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</si>
  <si>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</si>
  <si>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</si>
  <si>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</si>
  <si>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</si>
  <si>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</si>
  <si>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</si>
  <si>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</si>
  <si>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</si>
  <si>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</si>
  <si>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</si>
  <si>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</si>
  <si>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</si>
  <si>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</si>
  <si>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</si>
  <si>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</si>
  <si>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</si>
  <si>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</si>
  <si>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</si>
  <si>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</si>
  <si>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</si>
  <si>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</si>
  <si>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</si>
  <si>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</si>
  <si>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</si>
  <si>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</si>
  <si>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</si>
  <si>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</si>
  <si>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</si>
  <si>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</si>
  <si>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</si>
  <si>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</si>
  <si>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</si>
  <si>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</si>
  <si>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</si>
  <si>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</si>
  <si>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</si>
  <si>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</si>
  <si>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</si>
  <si>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</si>
  <si>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</si>
  <si>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</si>
  <si>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</si>
  <si>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</si>
  <si>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</si>
  <si>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</si>
  <si>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</si>
  <si>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</si>
  <si>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</si>
  <si>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</si>
  <si>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</si>
  <si>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</si>
  <si>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</si>
  <si>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</si>
  <si>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</si>
  <si>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</si>
  <si>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</si>
  <si>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</si>
  <si>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</si>
  <si>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</si>
  <si>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</si>
  <si>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</si>
  <si>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</si>
  <si>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</si>
  <si>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</si>
  <si>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</si>
  <si>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</si>
  <si>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</si>
  <si>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</si>
  <si>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</si>
  <si>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</si>
  <si>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</si>
  <si>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</si>
  <si>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</si>
  <si>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</si>
  <si>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</si>
  <si>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</si>
  <si>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</si>
  <si>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</si>
  <si>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</si>
  <si>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</si>
  <si>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</si>
  <si>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</si>
  <si>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</si>
  <si>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</si>
  <si>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</si>
  <si>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</si>
  <si>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</si>
  <si>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</si>
  <si>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</si>
  <si>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</si>
  <si>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</si>
  <si>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</si>
  <si>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</si>
  <si>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</si>
  <si>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</si>
  <si>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</si>
  <si>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</si>
  <si>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</si>
  <si>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</si>
  <si>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</si>
  <si>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</si>
  <si>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</si>
  <si>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</si>
  <si>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</si>
  <si>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</si>
  <si>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</si>
  <si>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</si>
  <si>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</si>
  <si>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</si>
  <si>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</si>
  <si>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</si>
  <si>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</si>
  <si>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</si>
  <si>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</si>
  <si>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</si>
  <si>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</si>
  <si>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</si>
  <si>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</si>
  <si>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</si>
  <si>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</si>
  <si>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</si>
  <si>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</si>
  <si>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</si>
  <si>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</si>
  <si>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</si>
  <si>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</si>
  <si>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</si>
  <si>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</si>
  <si>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</si>
  <si>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</si>
  <si>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</si>
  <si>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</si>
  <si>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</si>
  <si>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</si>
  <si>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</si>
  <si>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</si>
  <si>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</si>
  <si>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</si>
  <si>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</si>
  <si>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</si>
  <si>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</si>
  <si>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</si>
  <si>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</si>
  <si>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</si>
  <si>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</si>
  <si>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</si>
  <si>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</si>
  <si>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</si>
  <si>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</si>
  <si>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</si>
  <si>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</si>
  <si>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</si>
  <si>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</si>
  <si>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</si>
  <si>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</si>
  <si>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</si>
  <si>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</si>
  <si>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</si>
  <si>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</si>
  <si>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</si>
  <si>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</si>
  <si>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</si>
  <si>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</si>
  <si>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</si>
  <si>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</si>
  <si>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</si>
  <si>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</si>
  <si>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</si>
  <si>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</si>
  <si>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</si>
  <si>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</si>
  <si>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</si>
  <si>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</si>
  <si>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</si>
  <si>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</si>
  <si>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</si>
  <si>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</si>
  <si>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</si>
  <si>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</si>
  <si>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</si>
  <si>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</si>
  <si>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</si>
  <si>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</si>
  <si>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</si>
  <si>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</si>
  <si>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</si>
  <si>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</si>
  <si>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</si>
  <si>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</si>
  <si>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</si>
  <si>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</si>
  <si>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</si>
  <si>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</si>
  <si>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</si>
  <si>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</si>
  <si>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</si>
  <si>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</si>
  <si>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</si>
  <si>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</si>
  <si>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</si>
  <si>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</si>
  <si>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</si>
  <si>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</si>
  <si>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</si>
  <si>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</si>
  <si>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</si>
  <si>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</si>
  <si>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</si>
  <si>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</si>
  <si>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</si>
  <si>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</si>
  <si>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</si>
  <si>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</si>
  <si>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</si>
  <si>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</si>
  <si>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</si>
  <si>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</si>
  <si>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</si>
  <si>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</si>
  <si>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</si>
  <si>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</si>
  <si>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</si>
  <si>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</si>
  <si>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</si>
  <si>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</si>
  <si>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</si>
  <si>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</si>
  <si>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</si>
  <si>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</si>
  <si>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</si>
  <si>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</si>
  <si>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</si>
  <si>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</si>
  <si>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</si>
  <si>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</si>
  <si>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</si>
  <si>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</si>
  <si>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</si>
  <si>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</si>
  <si>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</si>
  <si>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</si>
  <si>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</si>
  <si>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</si>
  <si>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</si>
  <si>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</si>
  <si>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</si>
  <si>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</si>
  <si>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</si>
  <si>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</si>
  <si>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</si>
  <si>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</si>
  <si>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</si>
  <si>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</si>
  <si>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</si>
  <si>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</si>
  <si>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</si>
  <si>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</si>
  <si>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</si>
  <si>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</si>
  <si>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</si>
  <si>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</si>
  <si>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</si>
  <si>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</si>
  <si>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</si>
  <si>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</si>
  <si>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</si>
  <si>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</si>
  <si>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</si>
  <si>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</si>
  <si>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</si>
  <si>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</si>
  <si>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</si>
  <si>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</si>
  <si>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</si>
  <si>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</si>
  <si>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</si>
  <si>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</si>
  <si>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</si>
  <si>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</si>
  <si>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</si>
  <si>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</si>
  <si>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</si>
  <si>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</si>
  <si>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</si>
  <si>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</si>
  <si>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</si>
  <si>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</si>
  <si>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</si>
  <si>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</si>
  <si>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</si>
  <si>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</si>
  <si>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</si>
  <si>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</si>
  <si>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</si>
  <si>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</si>
  <si>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</si>
  <si>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</si>
  <si>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</si>
  <si>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</si>
  <si>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</si>
  <si>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</si>
  <si>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</si>
  <si>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</si>
  <si>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</si>
  <si>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</si>
  <si>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</si>
  <si>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</si>
  <si>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</si>
  <si>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</si>
  <si>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</si>
  <si>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</si>
  <si>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</si>
  <si>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</si>
  <si>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</si>
  <si>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</si>
  <si>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</si>
  <si>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</si>
  <si>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</si>
  <si>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</si>
  <si>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</si>
  <si>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</si>
  <si>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</si>
  <si>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</si>
  <si>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</si>
  <si>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</si>
  <si>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</si>
  <si>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</si>
  <si>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</si>
  <si>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</si>
  <si>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</si>
  <si>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</si>
  <si>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</si>
  <si>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</si>
  <si>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</si>
  <si>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</si>
  <si>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</si>
  <si>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</si>
  <si>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</si>
  <si>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</si>
  <si>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</si>
  <si>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</si>
  <si>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</si>
  <si>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</si>
  <si>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</si>
  <si>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</si>
  <si>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</si>
  <si>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</si>
  <si>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</si>
  <si>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</si>
  <si>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</si>
  <si>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</si>
  <si>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</si>
  <si>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</si>
  <si>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</si>
  <si>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</si>
  <si>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</si>
  <si>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</si>
  <si>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</si>
  <si>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</si>
  <si>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</si>
  <si>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</si>
  <si>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</si>
  <si>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</si>
  <si>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</si>
  <si>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</si>
  <si>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</si>
  <si>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</si>
  <si>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</si>
  <si>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</si>
  <si>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</si>
  <si>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</si>
  <si>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</si>
  <si>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</si>
  <si>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</si>
  <si>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</si>
  <si>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</si>
  <si>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</si>
  <si>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</si>
  <si>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</si>
  <si>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</si>
  <si>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</si>
  <si>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</si>
  <si>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</si>
  <si>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</si>
  <si>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</si>
  <si>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</si>
  <si>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</si>
  <si>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</si>
  <si>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</si>
  <si>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</si>
  <si>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</si>
  <si>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</si>
  <si>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</si>
  <si>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</si>
  <si>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</si>
  <si>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</si>
  <si>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</si>
  <si>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</si>
  <si>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</si>
  <si>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</si>
  <si>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</si>
  <si>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</si>
  <si>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</si>
  <si>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</si>
  <si>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</si>
  <si>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</si>
  <si>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</si>
  <si>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</si>
  <si>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</si>
  <si>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</si>
  <si>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</si>
  <si>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</si>
  <si>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</si>
  <si>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</si>
  <si>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</si>
  <si>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</si>
  <si>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</si>
  <si>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</si>
  <si>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</si>
  <si>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</si>
  <si>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</si>
  <si>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</si>
  <si>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</si>
  <si>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</si>
  <si>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</si>
  <si>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</si>
  <si>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</si>
  <si>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</si>
  <si>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</si>
  <si>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</si>
  <si>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</si>
  <si>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</si>
  <si>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</si>
  <si>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</si>
  <si>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</si>
  <si>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</si>
  <si>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</si>
  <si>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</si>
  <si>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</si>
  <si>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</si>
  <si>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</si>
  <si>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</si>
  <si>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</si>
  <si>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</si>
  <si>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</si>
  <si>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</si>
  <si>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</si>
  <si>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</si>
  <si>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</si>
  <si>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</si>
  <si>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</si>
  <si>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</si>
  <si>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</si>
  <si>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</si>
  <si>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</si>
  <si>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</si>
  <si>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</si>
  <si>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</si>
  <si>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</si>
  <si>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</si>
  <si>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</si>
  <si>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</si>
  <si>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</si>
  <si>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</si>
  <si>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</si>
  <si>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</si>
  <si>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</si>
  <si>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</si>
  <si>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</si>
  <si>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</si>
  <si>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</si>
  <si>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</si>
  <si>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</si>
  <si>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</si>
  <si>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</si>
  <si>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</si>
  <si>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</si>
  <si>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</si>
  <si>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</si>
  <si>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</si>
  <si>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</si>
  <si>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</si>
  <si>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</si>
  <si>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</si>
  <si>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</si>
  <si>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</si>
  <si>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</si>
  <si>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</si>
  <si>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</si>
  <si>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</si>
  <si>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</si>
  <si>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</si>
  <si>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</si>
  <si>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</si>
  <si>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</si>
  <si>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</si>
  <si>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</si>
  <si>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</si>
  <si>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</si>
  <si>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</si>
  <si>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</si>
  <si>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</si>
  <si>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</si>
  <si>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</si>
  <si>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</si>
  <si>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</si>
  <si>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</si>
  <si>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</si>
  <si>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</si>
  <si>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</si>
  <si>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</si>
  <si>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</si>
  <si>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</si>
  <si>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</si>
  <si>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</si>
  <si>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</si>
  <si>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</si>
  <si>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</si>
  <si>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</si>
  <si>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</si>
  <si>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</si>
  <si>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</si>
  <si>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</si>
  <si>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</si>
  <si>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</si>
  <si>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</si>
  <si>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</si>
  <si>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</si>
  <si>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</si>
  <si>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</si>
  <si>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</si>
  <si>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</si>
  <si>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</si>
  <si>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</si>
  <si>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</si>
  <si>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</si>
  <si>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</si>
  <si>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</si>
  <si>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</si>
  <si>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</si>
  <si>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</si>
  <si>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</si>
  <si>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</si>
  <si>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</si>
  <si>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</si>
  <si>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</si>
  <si>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</si>
  <si>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</si>
  <si>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</si>
  <si>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</si>
  <si>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</si>
  <si>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</si>
  <si>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</si>
  <si>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</si>
  <si>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</si>
  <si>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</si>
  <si>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</si>
  <si>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</si>
  <si>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</si>
  <si>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</si>
  <si>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</si>
  <si>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</si>
  <si>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</si>
  <si>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</si>
  <si>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</si>
  <si>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</si>
  <si>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</si>
  <si>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</si>
  <si>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</si>
  <si>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</si>
  <si>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</si>
  <si>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</si>
  <si>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</si>
  <si>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</si>
  <si>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</si>
  <si>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</si>
  <si>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</si>
  <si>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</si>
  <si>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</si>
  <si>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</si>
  <si>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</si>
  <si>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</si>
  <si>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</si>
  <si>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</si>
  <si>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</si>
  <si>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</si>
  <si>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</si>
  <si>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</si>
  <si>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</si>
  <si>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</si>
  <si>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</si>
  <si>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</si>
  <si>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</si>
  <si>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</si>
  <si>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</si>
  <si>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</si>
  <si>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</si>
  <si>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</si>
  <si>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</si>
  <si>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</si>
  <si>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</si>
  <si>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</si>
  <si>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</si>
  <si>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</si>
  <si>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</si>
  <si>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</si>
  <si>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</si>
  <si>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</si>
  <si>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</si>
  <si>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</si>
  <si>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</si>
  <si>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</si>
  <si>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</si>
  <si>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</si>
  <si>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</si>
  <si>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</si>
  <si>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</si>
  <si>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</si>
  <si>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</si>
  <si>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</si>
  <si>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</si>
  <si>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</si>
  <si>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</si>
  <si>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</si>
  <si>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</si>
  <si>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</si>
  <si>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</si>
  <si>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</si>
  <si>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</si>
  <si>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</si>
  <si>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</si>
  <si>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</si>
  <si>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</si>
  <si>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</si>
  <si>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</si>
  <si>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</si>
  <si>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</si>
  <si>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</si>
  <si>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</si>
  <si>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</si>
  <si>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</si>
  <si>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</si>
  <si>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</si>
  <si>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</si>
  <si>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</si>
  <si>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</si>
  <si>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</si>
  <si>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</si>
  <si>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</si>
  <si>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</si>
  <si>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</si>
  <si>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</si>
  <si>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</si>
  <si>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</si>
  <si>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</si>
  <si>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</si>
  <si>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</si>
  <si>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</si>
  <si>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</si>
  <si>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</si>
  <si>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</si>
  <si>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</si>
  <si>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</si>
  <si>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</si>
  <si>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</si>
  <si>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</si>
  <si>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</si>
  <si>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</si>
  <si>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</si>
  <si>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</si>
  <si>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</si>
  <si>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</si>
  <si>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</si>
  <si>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</si>
  <si>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</si>
  <si>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</si>
  <si>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</si>
  <si>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</si>
  <si>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</si>
  <si>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</si>
  <si>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</si>
  <si>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</si>
  <si>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</si>
  <si>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</si>
  <si>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</si>
  <si>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</si>
  <si>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</si>
  <si>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</si>
  <si>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</si>
  <si>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</si>
  <si>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</si>
  <si>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</si>
  <si>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</si>
  <si>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</si>
  <si>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</si>
  <si>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</si>
  <si>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</si>
  <si>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</si>
  <si>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</si>
  <si>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</si>
  <si>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</si>
  <si>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</si>
  <si>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</si>
  <si>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</si>
  <si>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</si>
  <si>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</si>
  <si>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</si>
  <si>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</si>
  <si>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</si>
  <si>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</si>
  <si>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</si>
  <si>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</si>
  <si>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</si>
  <si>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</si>
  <si>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</si>
  <si>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</si>
  <si>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</si>
  <si>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</si>
  <si>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</si>
  <si>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</si>
  <si>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</si>
  <si>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</si>
  <si>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</si>
  <si>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</si>
  <si>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</si>
  <si>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</si>
  <si>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</si>
  <si>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</si>
  <si>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</si>
  <si>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</si>
  <si>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</si>
  <si>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</si>
  <si>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</si>
  <si>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</si>
  <si>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</si>
  <si>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</si>
  <si>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</si>
  <si>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</si>
  <si>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</si>
  <si>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</si>
  <si>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</si>
  <si>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</si>
  <si>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</si>
  <si>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</si>
  <si>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</si>
  <si>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</si>
  <si>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</si>
  <si>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</si>
  <si>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</si>
  <si>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</si>
  <si>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</si>
  <si>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</si>
  <si>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</si>
  <si>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</si>
  <si>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</si>
  <si>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</si>
  <si>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</si>
  <si>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</si>
  <si>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</si>
  <si>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</si>
  <si>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</si>
  <si>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</si>
  <si>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</si>
  <si>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</si>
  <si>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</si>
  <si>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</si>
  <si>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</si>
  <si>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</si>
  <si>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</si>
  <si>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</si>
  <si>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</si>
  <si>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</si>
  <si>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</si>
  <si>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</si>
  <si>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</si>
  <si>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</si>
  <si>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</si>
  <si>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</si>
  <si>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</si>
  <si>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</si>
  <si>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</si>
  <si>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</si>
  <si>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</si>
  <si>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</si>
  <si>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</si>
  <si>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</si>
  <si>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</si>
  <si>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</si>
  <si>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</si>
  <si>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</si>
  <si>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</si>
  <si>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</si>
  <si>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</si>
  <si>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</si>
  <si>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</si>
  <si>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</si>
  <si>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</si>
  <si>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</si>
  <si>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</si>
  <si>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</si>
  <si>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</si>
  <si>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</si>
  <si>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</si>
  <si>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</si>
  <si>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</si>
  <si>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</si>
  <si>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</si>
  <si>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</si>
  <si>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</si>
  <si>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</si>
  <si>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</si>
  <si>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</si>
  <si>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</si>
  <si>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</si>
  <si>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</si>
  <si>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</si>
  <si>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</si>
  <si>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</si>
  <si>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</si>
  <si>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</si>
  <si>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</si>
  <si>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</si>
  <si>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</si>
  <si>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</si>
  <si>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</si>
  <si>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</si>
  <si>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</si>
  <si>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</si>
  <si>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</si>
  <si>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</si>
  <si>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</si>
  <si>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</si>
  <si>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</si>
  <si>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</si>
  <si>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</si>
  <si>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</si>
  <si>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</si>
  <si>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</si>
  <si>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</si>
  <si>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</si>
  <si>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</si>
  <si>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</si>
  <si>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</si>
  <si>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</si>
  <si>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</si>
  <si>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</si>
  <si>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</si>
  <si>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</si>
  <si>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</si>
  <si>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</si>
  <si>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</si>
  <si>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</si>
  <si>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</si>
  <si>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</si>
  <si>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</si>
  <si>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</si>
  <si>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</si>
  <si>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</si>
  <si>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</si>
  <si>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</si>
  <si>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</si>
  <si>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</si>
  <si>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</si>
  <si>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</si>
  <si>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</si>
  <si>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</si>
  <si>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</si>
  <si>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</si>
  <si>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</si>
  <si>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</si>
  <si>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</si>
  <si>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</si>
  <si>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</si>
  <si>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</si>
  <si>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</si>
  <si>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</si>
  <si>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</si>
  <si>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</si>
  <si>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</si>
  <si>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</si>
  <si>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</si>
  <si>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</si>
  <si>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</si>
  <si>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</si>
  <si>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</si>
  <si>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</si>
  <si>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</si>
  <si>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</si>
  <si>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</si>
  <si>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</si>
  <si>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</si>
  <si>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</si>
  <si>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</si>
  <si>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</si>
  <si>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</si>
  <si>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</si>
  <si>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</si>
  <si>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</si>
  <si>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</si>
  <si>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</si>
  <si>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</si>
  <si>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</si>
  <si>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</si>
  <si>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</si>
  <si>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</si>
  <si>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</si>
  <si>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</si>
  <si>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</si>
  <si>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</si>
  <si>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</si>
  <si>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</si>
  <si>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</si>
  <si>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</si>
  <si>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</si>
  <si>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</si>
  <si>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</si>
  <si>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</si>
  <si>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</si>
  <si>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</si>
  <si>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</si>
  <si>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</si>
  <si>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</si>
  <si>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</si>
  <si>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</si>
  <si>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</si>
  <si>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</si>
  <si>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</si>
  <si>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</si>
  <si>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</si>
  <si>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</si>
  <si>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</si>
  <si>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</si>
  <si>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</si>
  <si>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</si>
  <si>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</si>
  <si>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</si>
  <si>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</si>
  <si>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</si>
  <si>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</si>
  <si>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</si>
  <si>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</si>
  <si>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</si>
  <si>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</si>
  <si>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</si>
  <si>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</si>
  <si>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</si>
  <si>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</si>
  <si>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</si>
  <si>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</si>
  <si>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</si>
  <si>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</si>
  <si>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</si>
  <si>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</si>
  <si>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</si>
  <si>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</si>
  <si>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</si>
  <si>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</si>
  <si>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</si>
  <si>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</si>
  <si>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</si>
  <si>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</si>
  <si>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</si>
  <si>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</si>
  <si>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</si>
  <si>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</si>
  <si>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</si>
  <si>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</si>
  <si>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</si>
  <si>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</si>
  <si>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</si>
  <si>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</si>
  <si>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</si>
  <si>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</si>
  <si>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</si>
  <si>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</si>
  <si>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</si>
  <si>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</si>
  <si>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</si>
  <si>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</si>
  <si>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</si>
  <si>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</si>
  <si>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</si>
  <si>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</si>
  <si>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</si>
  <si>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</si>
  <si>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</si>
  <si>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</si>
  <si>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</si>
  <si>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</si>
  <si>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</si>
  <si>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</si>
  <si>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</si>
  <si>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</si>
  <si>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</si>
  <si>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</si>
  <si>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</si>
  <si>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</si>
  <si>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</si>
  <si>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</si>
  <si>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</si>
  <si>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</si>
  <si>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</si>
  <si>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</si>
  <si>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</si>
  <si>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</si>
  <si>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</si>
  <si>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</si>
  <si>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</si>
  <si>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</si>
  <si>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</si>
  <si>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</si>
  <si>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</si>
  <si>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</si>
  <si>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</si>
  <si>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</si>
  <si>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</si>
  <si>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</si>
  <si>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</si>
  <si>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</si>
  <si>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</si>
  <si>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</si>
  <si>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</si>
  <si>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</si>
  <si>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</si>
  <si>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</si>
  <si>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</si>
  <si>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</si>
  <si>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</si>
  <si>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</si>
  <si>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</si>
  <si>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</si>
  <si>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</si>
  <si>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</si>
  <si>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</si>
  <si>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</si>
  <si>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</si>
  <si>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</si>
  <si>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</si>
  <si>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</si>
  <si>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</si>
  <si>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</si>
  <si>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</si>
  <si>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</si>
  <si>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</si>
  <si>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</si>
  <si>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</si>
  <si>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</si>
  <si>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</si>
  <si>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</si>
  <si>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</si>
  <si>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</si>
  <si>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</si>
  <si>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</si>
  <si>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</si>
  <si>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</si>
  <si>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</si>
  <si>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</si>
  <si>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</si>
  <si>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</si>
  <si>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</si>
  <si>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</si>
  <si>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</si>
  <si>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</si>
  <si>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</si>
  <si>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</si>
  <si>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</si>
  <si>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</si>
  <si>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</si>
  <si>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</si>
  <si>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</si>
  <si>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</si>
  <si>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</si>
  <si>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</si>
  <si>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</si>
  <si>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</si>
  <si>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</si>
  <si>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</si>
  <si>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</si>
  <si>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</si>
  <si>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</si>
  <si>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</si>
  <si>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</si>
  <si>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</si>
  <si>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</si>
  <si>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</si>
  <si>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</si>
  <si>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</si>
  <si>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</si>
  <si>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</si>
  <si>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</si>
  <si>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</si>
  <si>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</si>
  <si>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</si>
  <si>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</si>
  <si>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</si>
  <si>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</si>
  <si>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</si>
  <si>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</si>
  <si>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</si>
  <si>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</si>
  <si>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</si>
  <si>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</si>
  <si>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</si>
  <si>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</si>
  <si>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</si>
  <si>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</si>
  <si>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</si>
  <si>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</si>
  <si>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</si>
  <si>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</si>
  <si>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</si>
  <si>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</si>
  <si>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</si>
  <si>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</si>
  <si>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</si>
  <si>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</si>
  <si>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</si>
  <si>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</si>
  <si>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</si>
  <si>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</si>
  <si>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</si>
  <si>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</si>
  <si>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</si>
  <si>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</si>
  <si>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</si>
  <si>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</si>
  <si>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</si>
  <si>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</si>
  <si>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</si>
  <si>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</si>
  <si>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</si>
  <si>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</si>
  <si>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</si>
  <si>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</si>
  <si>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</si>
  <si>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</si>
  <si>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</si>
  <si>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</si>
  <si>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</si>
  <si>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</si>
  <si>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</si>
  <si>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</si>
  <si>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</si>
  <si>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</si>
  <si>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</si>
  <si>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</si>
  <si>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</si>
  <si>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</si>
  <si>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</si>
  <si>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</si>
  <si>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</si>
  <si>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</si>
  <si>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</si>
  <si>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</si>
  <si>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</si>
  <si>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</si>
  <si>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</si>
  <si>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</si>
  <si>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</si>
  <si>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</si>
  <si>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</si>
  <si>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</si>
  <si>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</si>
  <si>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</si>
  <si>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</si>
  <si>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</si>
  <si>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</si>
  <si>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</si>
  <si>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</si>
  <si>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</si>
  <si>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</si>
  <si>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</si>
  <si>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</si>
  <si>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</si>
  <si>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</si>
  <si>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</si>
  <si>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</si>
  <si>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</si>
  <si>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</si>
  <si>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</si>
  <si>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</si>
  <si>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</si>
  <si>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</si>
  <si>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</si>
  <si>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</si>
  <si>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</si>
  <si>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</si>
  <si>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</si>
  <si>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</si>
  <si>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</si>
  <si>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</si>
  <si>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</si>
  <si>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</si>
  <si>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</si>
  <si>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</si>
  <si>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</si>
  <si>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</si>
  <si>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</si>
  <si>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</si>
  <si>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</si>
  <si>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</si>
  <si>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</si>
  <si>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</si>
  <si>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</si>
  <si>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</si>
  <si>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</si>
  <si>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</si>
  <si>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</si>
  <si>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</si>
  <si>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</si>
  <si>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</si>
  <si>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</si>
  <si>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</si>
  <si>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</si>
  <si>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</si>
  <si>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</si>
  <si>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</si>
  <si>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</si>
  <si>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</si>
  <si>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</si>
  <si>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</si>
  <si>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</si>
  <si>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</si>
  <si>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</si>
  <si>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</si>
  <si>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</si>
  <si>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</si>
  <si>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</si>
  <si>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</si>
  <si>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</si>
  <si>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</si>
  <si>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</si>
  <si>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</si>
  <si>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</si>
  <si>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</si>
  <si>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</si>
  <si>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</si>
  <si>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</si>
  <si>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</si>
  <si>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</si>
  <si>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</si>
  <si>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</si>
  <si>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</si>
  <si>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</si>
  <si>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</si>
  <si>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</si>
  <si>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</si>
  <si>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</si>
  <si>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</si>
  <si>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</si>
  <si>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</si>
  <si>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</si>
  <si>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</si>
  <si>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</si>
  <si>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</si>
  <si>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</si>
  <si>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</si>
  <si>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</si>
  <si>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</si>
  <si>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</si>
  <si>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</si>
  <si>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</si>
  <si>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</si>
  <si>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</si>
  <si>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</si>
  <si>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</si>
  <si>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</si>
  <si>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</si>
  <si>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</si>
  <si>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</si>
  <si>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</si>
  <si>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</si>
  <si>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</si>
  <si>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</si>
  <si>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</si>
  <si>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</si>
  <si>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</si>
  <si>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</si>
  <si>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</si>
  <si>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</si>
  <si>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</si>
  <si>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</si>
  <si>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</si>
  <si>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</si>
  <si>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</si>
  <si>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</si>
  <si>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</si>
  <si>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</si>
  <si>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</si>
  <si>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</si>
  <si>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</si>
  <si>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</si>
  <si>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</si>
  <si>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</si>
  <si>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</si>
  <si>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</si>
  <si>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</si>
  <si>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</si>
  <si>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</si>
  <si>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</si>
  <si>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</si>
  <si>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</si>
  <si>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</si>
  <si>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</si>
  <si>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</si>
  <si>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</si>
  <si>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</si>
  <si>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</si>
  <si>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</si>
  <si>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</si>
  <si>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</si>
  <si>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</si>
  <si>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</si>
  <si>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</si>
  <si>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</si>
  <si>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</si>
  <si>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</si>
  <si>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</si>
  <si>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</si>
  <si>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</si>
  <si>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</si>
  <si>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</si>
  <si>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</si>
  <si>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</si>
  <si>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</si>
  <si>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</si>
  <si>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</si>
  <si>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</si>
  <si>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</si>
  <si>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</si>
  <si>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</si>
  <si>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</si>
  <si>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</si>
  <si>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</si>
  <si>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</si>
  <si>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</si>
  <si>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</si>
  <si>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</si>
  <si>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</si>
  <si>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</si>
  <si>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</si>
  <si>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</si>
  <si>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</si>
  <si>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</si>
  <si>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</si>
  <si>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</si>
  <si>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</si>
  <si>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</si>
  <si>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</si>
  <si>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</si>
  <si>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</si>
  <si>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</si>
  <si>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</si>
  <si>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</si>
  <si>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</si>
  <si>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</si>
  <si>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</si>
  <si>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</si>
  <si>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</si>
  <si>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</si>
  <si>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</si>
  <si>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</si>
  <si>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</si>
  <si>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</si>
  <si>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</si>
  <si>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</si>
  <si>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</si>
  <si>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</si>
  <si>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</si>
  <si>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</si>
  <si>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</si>
  <si>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</si>
  <si>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</si>
  <si>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</si>
  <si>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</si>
  <si>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</si>
  <si>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</si>
  <si>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</si>
  <si>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</si>
  <si>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</si>
  <si>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</si>
  <si>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</si>
  <si>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</si>
  <si>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</si>
  <si>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</si>
  <si>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</si>
  <si>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</si>
  <si>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</si>
  <si>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</si>
  <si>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</si>
  <si>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</si>
  <si>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</si>
  <si>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</si>
  <si>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</si>
  <si>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</si>
  <si>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</si>
  <si>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</si>
  <si>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</si>
  <si>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</si>
  <si>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</si>
  <si>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</si>
  <si>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</si>
  <si>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</si>
  <si>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</si>
  <si>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</si>
  <si>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</si>
  <si>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</si>
  <si>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</si>
  <si>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</si>
  <si>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</si>
  <si>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</si>
  <si>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</si>
  <si>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</si>
  <si>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</si>
  <si>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</si>
  <si>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</si>
  <si>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</si>
  <si>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</si>
  <si>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</si>
  <si>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</si>
  <si>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</si>
  <si>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</si>
  <si>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</si>
  <si>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</si>
  <si>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</si>
  <si>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</si>
  <si>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</si>
  <si>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</si>
  <si>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</si>
  <si>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</si>
  <si>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</si>
  <si>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</si>
  <si>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</si>
  <si>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</si>
  <si>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</si>
  <si>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</si>
  <si>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</si>
  <si>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</si>
  <si>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</si>
  <si>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</si>
  <si>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</si>
  <si>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</si>
  <si>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</si>
  <si>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</si>
  <si>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</si>
  <si>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</si>
  <si>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</si>
  <si>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</si>
  <si>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</si>
  <si>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</si>
  <si>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</si>
  <si>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</si>
  <si>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</si>
  <si>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</si>
  <si>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</si>
  <si>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</si>
  <si>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</si>
  <si>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</si>
  <si>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</si>
  <si>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</si>
  <si>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</si>
  <si>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</si>
  <si>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</si>
  <si>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</si>
  <si>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</si>
  <si>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</si>
  <si>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</si>
  <si>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</si>
  <si>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</si>
  <si>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</si>
  <si>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</si>
  <si>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</si>
  <si>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</si>
  <si>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</si>
  <si>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</si>
  <si>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</si>
  <si>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</si>
  <si>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</si>
  <si>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</si>
  <si>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</si>
  <si>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</si>
  <si>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</si>
  <si>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</si>
  <si>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</si>
  <si>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</si>
  <si>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</si>
  <si>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</si>
  <si>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</si>
  <si>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</si>
  <si>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</si>
  <si>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</si>
  <si>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</si>
  <si>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</si>
  <si>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</si>
  <si>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</si>
  <si>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</si>
  <si>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</si>
  <si>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</si>
  <si>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</si>
  <si>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</si>
  <si>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</si>
  <si>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</si>
  <si>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</si>
  <si>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</si>
  <si>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</si>
  <si>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</si>
  <si>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</si>
  <si>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</si>
  <si>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</si>
  <si>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</si>
  <si>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</si>
  <si>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</si>
  <si>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</si>
  <si>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</si>
  <si>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</si>
  <si>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</si>
  <si>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</si>
  <si>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</si>
  <si>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</si>
  <si>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</si>
  <si>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</si>
  <si>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</si>
  <si>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</si>
  <si>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</si>
  <si>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</si>
  <si>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</si>
  <si>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</si>
  <si>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</si>
  <si>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</si>
  <si>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</si>
  <si>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</si>
  <si>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</si>
  <si>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</si>
  <si>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</si>
  <si>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</si>
  <si>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</si>
  <si>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</si>
  <si>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</si>
  <si>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</si>
  <si>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</si>
  <si>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</si>
  <si>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</si>
  <si>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</si>
  <si>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</si>
  <si>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</si>
  <si>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</si>
  <si>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</si>
  <si>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</si>
  <si>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</si>
  <si>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</si>
  <si>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</si>
  <si>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</si>
  <si>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</si>
  <si>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</si>
  <si>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</si>
  <si>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</si>
  <si>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</si>
  <si>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</si>
  <si>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</si>
  <si>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</si>
  <si>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</si>
  <si>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</si>
  <si>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</si>
  <si>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</si>
  <si>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</si>
  <si>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</si>
  <si>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</si>
  <si>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</si>
  <si>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</si>
  <si>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</si>
  <si>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</si>
  <si>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</si>
  <si>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</si>
  <si>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</si>
  <si>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</si>
  <si>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</si>
  <si>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</si>
  <si>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</si>
  <si>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</si>
  <si>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</si>
  <si>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</si>
  <si>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</si>
  <si>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</si>
  <si>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</si>
  <si>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</si>
  <si>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</si>
  <si>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</si>
  <si>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</si>
  <si>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</si>
  <si>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</si>
  <si>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</si>
  <si>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</si>
  <si>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</si>
  <si>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</si>
  <si>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</si>
  <si>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</si>
  <si>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</si>
  <si>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</si>
  <si>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</si>
  <si>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</si>
  <si>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</si>
  <si>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</si>
  <si>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</si>
  <si>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</si>
  <si>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</si>
  <si>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</si>
  <si>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</si>
  <si>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</si>
  <si>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</si>
  <si>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</si>
  <si>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</si>
  <si>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</si>
  <si>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</si>
  <si>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</si>
  <si>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</si>
  <si>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</si>
  <si>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</si>
  <si>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</si>
  <si>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</si>
  <si>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</si>
  <si>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</si>
  <si>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</si>
  <si>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</si>
  <si>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</si>
  <si>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</si>
  <si>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</si>
  <si>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</si>
  <si>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</si>
  <si>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</si>
  <si>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</si>
  <si>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</si>
  <si>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</si>
  <si>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</si>
  <si>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</si>
  <si>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</si>
  <si>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</si>
  <si>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</si>
  <si>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</si>
  <si>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</si>
  <si>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</si>
  <si>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</si>
  <si>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</si>
  <si>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</si>
  <si>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</si>
  <si>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</si>
  <si>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</si>
  <si>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</si>
  <si>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</si>
  <si>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</si>
  <si>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</si>
  <si>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</si>
  <si>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</si>
  <si>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</si>
  <si>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</si>
  <si>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</si>
  <si>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</si>
  <si>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</si>
  <si>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</si>
  <si>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</si>
  <si>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</si>
  <si>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</si>
  <si>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</si>
  <si>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</si>
  <si>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</si>
  <si>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</si>
  <si>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</si>
  <si>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</si>
  <si>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</si>
  <si>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</si>
  <si>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</si>
  <si>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</si>
  <si>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</si>
  <si>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</si>
  <si>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</si>
  <si>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</si>
  <si>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</si>
  <si>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</si>
  <si>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</si>
  <si>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</si>
  <si>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</si>
  <si>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</si>
  <si>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</si>
  <si>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</si>
  <si>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</si>
  <si>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</si>
  <si>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</si>
  <si>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</si>
  <si>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</si>
  <si>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</si>
  <si>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</si>
  <si>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</si>
  <si>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</si>
  <si>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</si>
  <si>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</si>
  <si>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</si>
  <si>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</si>
  <si>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</si>
  <si>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</si>
  <si>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</si>
  <si>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</si>
  <si>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</si>
  <si>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</si>
  <si>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</si>
  <si>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</si>
  <si>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</si>
  <si>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</si>
  <si>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</si>
  <si>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</si>
  <si>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</si>
  <si>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</si>
  <si>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</si>
  <si>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</si>
  <si>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</si>
  <si>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</si>
  <si>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</si>
  <si>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</si>
  <si>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</si>
  <si>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</si>
  <si>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</si>
  <si>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</si>
  <si>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</si>
  <si>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</si>
  <si>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</si>
  <si>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</si>
  <si>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</si>
  <si>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</si>
  <si>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</si>
  <si>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</si>
  <si>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</si>
  <si>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</si>
  <si>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</si>
  <si>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</si>
  <si>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</si>
  <si>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</si>
  <si>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</si>
  <si>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</si>
  <si>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</si>
  <si>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</si>
  <si>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</si>
  <si>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</si>
  <si>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</si>
  <si>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</si>
  <si>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</si>
  <si>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</si>
  <si>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</si>
  <si>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</si>
  <si>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</si>
  <si>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</si>
  <si>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</si>
  <si>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</si>
  <si>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</si>
  <si>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</si>
  <si>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</si>
  <si>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</si>
  <si>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</si>
  <si>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</si>
  <si>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</si>
  <si>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</si>
  <si>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</si>
  <si>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</si>
  <si>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</si>
  <si>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</si>
  <si>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</si>
  <si>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</si>
  <si>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</si>
  <si>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</si>
  <si>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</si>
  <si>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</si>
  <si>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</si>
  <si>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</si>
  <si>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</si>
  <si>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</si>
  <si>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</si>
  <si>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</si>
  <si>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</si>
  <si>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</si>
  <si>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</si>
  <si>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</si>
  <si>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</si>
  <si>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</si>
  <si>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</si>
  <si>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</si>
  <si>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</si>
  <si>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</si>
  <si>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</si>
  <si>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</si>
  <si>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</si>
  <si>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</si>
  <si>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</si>
  <si>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</si>
  <si>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</si>
  <si>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</si>
  <si>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</si>
  <si>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</si>
  <si>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</si>
  <si>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</si>
  <si>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</si>
  <si>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</si>
  <si>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</si>
  <si>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</si>
  <si>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</si>
  <si>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</si>
  <si>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</si>
  <si>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</si>
  <si>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</si>
  <si>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</si>
  <si>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</si>
  <si>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</si>
  <si>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</si>
  <si>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</si>
  <si>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</si>
  <si>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</si>
  <si>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</si>
  <si>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</si>
  <si>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</si>
  <si>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</si>
  <si>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</si>
  <si>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</si>
  <si>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</si>
  <si>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</si>
  <si>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</si>
  <si>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</si>
  <si>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</si>
  <si>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</si>
  <si>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</si>
  <si>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</si>
  <si>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</si>
  <si>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</si>
  <si>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</si>
  <si>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</si>
  <si>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</si>
  <si>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</si>
  <si>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</si>
  <si>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</si>
  <si>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</si>
  <si>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</si>
  <si>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</si>
  <si>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</si>
  <si>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</si>
  <si>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</si>
  <si>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</si>
  <si>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</si>
  <si>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</si>
  <si>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</si>
  <si>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</si>
  <si>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</si>
  <si>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</si>
  <si>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</si>
  <si>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</si>
  <si>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</si>
  <si>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</si>
  <si>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</si>
  <si>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</si>
  <si>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</si>
  <si>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</si>
  <si>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</si>
  <si>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</si>
  <si>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</si>
  <si>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</si>
  <si>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</si>
  <si>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</si>
  <si>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</si>
  <si>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</si>
  <si>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</si>
  <si>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</si>
  <si>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</si>
  <si>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</si>
  <si>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</si>
  <si>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</si>
  <si>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</si>
  <si>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</si>
  <si>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</si>
  <si>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</si>
  <si>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</si>
  <si>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</si>
  <si>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</si>
  <si>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</si>
  <si>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</si>
  <si>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</si>
  <si>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</si>
  <si>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</si>
  <si>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</si>
  <si>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</si>
  <si>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</si>
  <si>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</si>
  <si>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</si>
  <si>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</si>
  <si>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</si>
  <si>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</si>
  <si>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</si>
  <si>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</si>
  <si>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</si>
  <si>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</si>
  <si>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</si>
  <si>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</si>
  <si>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</si>
  <si>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</si>
  <si>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</si>
  <si>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</si>
  <si>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</si>
  <si>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</si>
  <si>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</si>
  <si>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</si>
  <si>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</si>
  <si>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</si>
  <si>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</si>
  <si>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</si>
  <si>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</si>
  <si>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</si>
  <si>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</si>
  <si>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</si>
  <si>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</si>
  <si>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</si>
  <si>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</si>
  <si>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</si>
  <si>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</si>
  <si>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</si>
  <si>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</si>
  <si>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</si>
  <si>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</si>
  <si>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</si>
  <si>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</si>
  <si>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</si>
  <si>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</si>
  <si>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</si>
  <si>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</si>
  <si>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</si>
  <si>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</si>
  <si>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</si>
  <si>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</si>
  <si>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</si>
  <si>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</si>
  <si>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</si>
  <si>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</si>
  <si>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</si>
  <si>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</si>
  <si>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</si>
  <si>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</si>
  <si>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</si>
  <si>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</si>
  <si>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</si>
  <si>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</si>
  <si>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</si>
  <si>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</si>
  <si>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</si>
  <si>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</si>
  <si>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</si>
  <si>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</si>
  <si>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</si>
  <si>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</si>
  <si>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</si>
  <si>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</si>
  <si>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</si>
  <si>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</si>
  <si>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</si>
  <si>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</si>
  <si>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</si>
  <si>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</si>
  <si>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</si>
  <si>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</si>
  <si>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</si>
  <si>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</si>
  <si>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</si>
  <si>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</si>
  <si>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</si>
  <si>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</si>
  <si>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</si>
  <si>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</si>
  <si>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</si>
  <si>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</si>
  <si>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</si>
  <si>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</si>
  <si>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</si>
  <si>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</si>
  <si>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</si>
  <si>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</si>
  <si>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</si>
  <si>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</si>
  <si>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</si>
  <si>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</si>
  <si>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</si>
  <si>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</si>
  <si>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</si>
  <si>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</si>
  <si>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</si>
  <si>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</si>
  <si>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</si>
  <si>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</si>
  <si>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</si>
  <si>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</si>
  <si>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</si>
  <si>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</si>
  <si>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</si>
  <si>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</si>
  <si>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</si>
  <si>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</si>
  <si>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</si>
  <si>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</si>
  <si>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</si>
  <si>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</si>
  <si>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</si>
  <si>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</si>
  <si>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</si>
  <si>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</si>
  <si>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</si>
  <si>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</si>
  <si>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</si>
  <si>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</si>
  <si>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</si>
  <si>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</si>
  <si>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</si>
  <si>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</si>
  <si>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</si>
  <si>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</si>
  <si>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</si>
  <si>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</si>
  <si>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</si>
  <si>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</si>
  <si>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</si>
  <si>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</si>
  <si>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</si>
  <si>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</si>
  <si>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</si>
  <si>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</si>
  <si>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</si>
  <si>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</si>
  <si>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</si>
  <si>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</si>
  <si>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</si>
  <si>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</si>
  <si>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</si>
  <si>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</si>
  <si>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</si>
  <si>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</si>
  <si>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</si>
  <si>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</si>
  <si>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</si>
  <si>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</si>
  <si>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</si>
  <si>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</si>
  <si>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</si>
  <si>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</si>
  <si>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</si>
  <si>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</si>
  <si>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</si>
  <si>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</si>
  <si>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</si>
  <si>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</si>
  <si>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</si>
  <si>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</si>
  <si>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</si>
  <si>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</si>
  <si>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</si>
  <si>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</si>
  <si>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</si>
  <si>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</si>
  <si>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</si>
  <si>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</si>
  <si>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</si>
  <si>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</si>
  <si>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</si>
  <si>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</si>
  <si>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</si>
  <si>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</si>
  <si>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</si>
  <si>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</si>
  <si>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</si>
  <si>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</si>
  <si>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</si>
  <si>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</si>
  <si>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</si>
  <si>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</si>
  <si>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</si>
  <si>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</si>
  <si>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</si>
  <si>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</si>
  <si>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</si>
  <si>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</si>
  <si>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</si>
  <si>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</si>
  <si>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</si>
  <si>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</si>
  <si>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</si>
  <si>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</si>
  <si>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</si>
  <si>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</si>
  <si>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</si>
  <si>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</si>
  <si>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</si>
  <si>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</si>
  <si>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</si>
  <si>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</si>
  <si>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</si>
  <si>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</si>
  <si>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</si>
  <si>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</si>
  <si>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</si>
  <si>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</si>
  <si>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</si>
  <si>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</si>
  <si>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</si>
  <si>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</si>
  <si>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</si>
  <si>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</si>
  <si>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</si>
  <si>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</si>
  <si>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</si>
  <si>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</si>
  <si>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</si>
  <si>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</si>
  <si>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</si>
  <si>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</si>
  <si>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</si>
  <si>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</si>
  <si>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</si>
  <si>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</si>
  <si>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</si>
  <si>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</si>
  <si>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</si>
  <si>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</si>
  <si>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</si>
  <si>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</si>
  <si>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</si>
  <si>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</si>
  <si>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</si>
  <si>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</si>
  <si>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</si>
  <si>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</si>
  <si>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</si>
  <si>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</si>
  <si>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</si>
  <si>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</si>
  <si>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</si>
  <si>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</si>
  <si>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</si>
  <si>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</si>
  <si>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</si>
  <si>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</si>
  <si>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</si>
  <si>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</si>
  <si>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</si>
  <si>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</si>
  <si>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</si>
  <si>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</si>
  <si>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</si>
  <si>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</si>
  <si>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</si>
  <si>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</si>
  <si>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</si>
  <si>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</si>
  <si>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</si>
  <si>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</si>
  <si>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</si>
  <si>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</si>
  <si>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</si>
  <si>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</si>
  <si>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</si>
  <si>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</si>
  <si>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</si>
  <si>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</si>
  <si>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</si>
  <si>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</si>
  <si>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</si>
  <si>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</si>
  <si>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</si>
  <si>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</si>
  <si>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</si>
  <si>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</si>
  <si>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</si>
  <si>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</si>
  <si>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</si>
  <si>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</si>
  <si>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</si>
  <si>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</si>
  <si>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</si>
  <si>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</si>
  <si>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</si>
  <si>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</si>
  <si>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</si>
  <si>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</si>
  <si>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</si>
  <si>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</si>
  <si>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</si>
  <si>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</si>
  <si>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</si>
  <si>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</si>
  <si>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</si>
  <si>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</si>
  <si>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</si>
  <si>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</si>
  <si>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</si>
  <si>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</si>
  <si>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</si>
  <si>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</si>
  <si>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</si>
  <si>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</si>
  <si>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</si>
  <si>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</si>
  <si>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</si>
  <si>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</si>
  <si>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</si>
  <si>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</si>
  <si>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</si>
  <si>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</si>
  <si>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</si>
  <si>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</si>
  <si>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</si>
  <si>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</si>
  <si>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</si>
  <si>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</si>
  <si>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</si>
  <si>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</si>
  <si>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</si>
  <si>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</si>
  <si>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</si>
  <si>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</si>
  <si>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</si>
  <si>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</si>
  <si>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</si>
  <si>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</si>
  <si>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</si>
  <si>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</si>
  <si>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</si>
  <si>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</si>
  <si>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</si>
  <si>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</si>
  <si>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</si>
  <si>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</si>
  <si>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</si>
  <si>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</si>
  <si>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</si>
  <si>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</si>
  <si>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</si>
  <si>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</si>
  <si>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</si>
  <si>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</si>
  <si>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</si>
  <si>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</si>
  <si>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</si>
  <si>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</si>
  <si>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</si>
  <si>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</si>
  <si>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</si>
  <si>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</si>
  <si>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</si>
  <si>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</si>
  <si>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</si>
  <si>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</si>
  <si>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</si>
  <si>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</si>
  <si>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</si>
  <si>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</si>
  <si>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</si>
  <si>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</si>
  <si>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</si>
  <si>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</si>
  <si>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</si>
  <si>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</si>
  <si>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</si>
  <si>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</si>
  <si>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</si>
  <si>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</si>
  <si>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</si>
  <si>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</si>
  <si>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</si>
  <si>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</si>
  <si>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</si>
  <si>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</si>
  <si>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</si>
  <si>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</si>
  <si>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</si>
  <si>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</si>
  <si>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</si>
  <si>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</si>
  <si>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</si>
  <si>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</si>
  <si>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</si>
  <si>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</si>
  <si>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</si>
  <si>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</si>
  <si>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</si>
  <si>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</si>
  <si>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</si>
  <si>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</si>
  <si>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</si>
  <si>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</si>
  <si>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</si>
  <si>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</si>
  <si>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</si>
  <si>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</si>
  <si>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</si>
  <si>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</si>
  <si>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</si>
  <si>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</si>
  <si>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</si>
  <si>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</si>
  <si>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</si>
  <si>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</si>
  <si>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</si>
  <si>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</si>
  <si>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</si>
  <si>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</si>
  <si>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</si>
  <si>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</si>
  <si>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</si>
  <si>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</si>
  <si>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</si>
  <si>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</si>
  <si>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</si>
  <si>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</si>
  <si>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</si>
  <si>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</si>
  <si>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</si>
  <si>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</si>
  <si>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</si>
  <si>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</si>
  <si>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</si>
  <si>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</si>
  <si>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</si>
  <si>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</si>
  <si>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</si>
  <si>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</si>
  <si>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</si>
  <si>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</si>
  <si>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</si>
  <si>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</si>
  <si>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</si>
  <si>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</si>
  <si>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</si>
  <si>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</si>
  <si>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</si>
  <si>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</si>
  <si>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</si>
  <si>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</si>
  <si>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</si>
  <si>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</si>
  <si>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</si>
  <si>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</si>
  <si>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</si>
  <si>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</si>
  <si>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</si>
  <si>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</si>
  <si>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</si>
  <si>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</si>
  <si>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</si>
  <si>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</si>
  <si>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</si>
  <si>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</si>
  <si>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</si>
  <si>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</si>
  <si>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</si>
  <si>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</si>
  <si>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</si>
  <si>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</si>
  <si>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</si>
  <si>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</si>
  <si>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</si>
  <si>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</si>
  <si>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</si>
  <si>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</si>
  <si>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</si>
  <si>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</si>
  <si>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</si>
  <si>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</si>
  <si>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</si>
  <si>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</si>
  <si>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</si>
  <si>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</si>
  <si>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</si>
  <si>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</si>
  <si>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</si>
  <si>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</si>
  <si>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</si>
  <si>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</si>
  <si>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</si>
  <si>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</si>
  <si>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</si>
  <si>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</si>
  <si>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</si>
  <si>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</si>
  <si>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</si>
  <si>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</si>
  <si>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</si>
  <si>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</si>
  <si>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</si>
  <si>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</si>
  <si>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</si>
  <si>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</si>
  <si>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</si>
  <si>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</si>
  <si>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</si>
  <si>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</si>
  <si>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</si>
  <si>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</si>
  <si>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</si>
  <si>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</si>
  <si>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</si>
  <si>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</si>
  <si>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</si>
  <si>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</si>
  <si>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</si>
  <si>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</si>
  <si>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</si>
  <si>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</si>
  <si>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</si>
  <si>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</si>
  <si>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</si>
  <si>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</si>
  <si>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</si>
  <si>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</si>
  <si>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</si>
  <si>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</si>
  <si>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</si>
  <si>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</si>
  <si>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</si>
  <si>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</si>
  <si>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</si>
  <si>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</si>
  <si>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</si>
  <si>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</si>
  <si>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</si>
  <si>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</si>
  <si>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</si>
  <si>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</si>
  <si>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</si>
  <si>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</si>
  <si>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</si>
  <si>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</si>
  <si>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</si>
  <si>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</si>
  <si>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</si>
  <si>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</si>
  <si>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</si>
  <si>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</si>
  <si>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</si>
  <si>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</si>
  <si>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</si>
  <si>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</si>
  <si>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</si>
  <si>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</si>
  <si>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</si>
  <si>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</si>
  <si>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</si>
  <si>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</si>
  <si>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</si>
  <si>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</si>
  <si>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</si>
  <si>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</si>
  <si>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</si>
  <si>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</si>
  <si>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</si>
  <si>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</si>
  <si>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</si>
  <si>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</si>
  <si>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</si>
  <si>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</si>
  <si>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</si>
  <si>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</si>
  <si>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</si>
  <si>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</si>
  <si>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</si>
  <si>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</si>
  <si>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</si>
  <si>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</si>
  <si>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</si>
  <si>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</si>
  <si>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</si>
  <si>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</si>
  <si>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</si>
  <si>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</si>
  <si>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</si>
  <si>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</si>
  <si>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</si>
  <si>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</si>
  <si>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</si>
  <si>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</si>
  <si>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</si>
  <si>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</si>
  <si>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</si>
  <si>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</si>
  <si>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</si>
  <si>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</si>
  <si>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</si>
  <si>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</si>
  <si>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</si>
  <si>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</si>
  <si>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</si>
  <si>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</si>
  <si>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</si>
  <si>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</si>
  <si>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</si>
  <si>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</si>
  <si>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</si>
  <si>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</si>
  <si>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</si>
  <si>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</si>
  <si>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</si>
  <si>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</si>
  <si>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</si>
  <si>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</si>
  <si>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</si>
  <si>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</si>
  <si>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</si>
  <si>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</si>
  <si>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</si>
  <si>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</si>
  <si>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</si>
  <si>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</si>
  <si>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</si>
  <si>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</si>
  <si>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</si>
  <si>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</si>
  <si>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</si>
  <si>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</si>
  <si>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</si>
  <si>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</si>
  <si>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</si>
  <si>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</si>
  <si>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</si>
  <si>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</si>
  <si>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</si>
  <si>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</si>
  <si>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</si>
  <si>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</si>
  <si>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</si>
  <si>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</si>
  <si>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</si>
  <si>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</si>
  <si>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</si>
  <si>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</si>
  <si>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</si>
  <si>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</si>
  <si>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</si>
  <si>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</si>
  <si>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</si>
  <si>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</si>
  <si>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</si>
  <si>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</si>
  <si>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</si>
  <si>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</si>
  <si>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</si>
  <si>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</si>
  <si>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</si>
  <si>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</si>
  <si>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</si>
  <si>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</si>
  <si>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</si>
  <si>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</si>
  <si>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</si>
  <si>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</si>
  <si>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</si>
  <si>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</si>
  <si>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</si>
  <si>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</si>
  <si>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</si>
  <si>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</si>
  <si>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</si>
  <si>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</si>
  <si>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</si>
  <si>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</si>
  <si>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</si>
  <si>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</si>
  <si>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</si>
  <si>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</si>
  <si>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</si>
  <si>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</si>
  <si>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</si>
  <si>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</si>
  <si>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</si>
  <si>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</si>
  <si>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</si>
  <si>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</si>
  <si>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</si>
  <si>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</si>
  <si>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</si>
  <si>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</si>
  <si>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</si>
  <si>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</si>
  <si>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</si>
  <si>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</si>
  <si>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</si>
  <si>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</si>
  <si>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</si>
  <si>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</si>
  <si>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</si>
  <si>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</si>
  <si>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</si>
  <si>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</si>
  <si>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</si>
  <si>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</si>
  <si>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</si>
  <si>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</si>
  <si>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</si>
  <si>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</si>
  <si>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</si>
  <si>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</si>
  <si>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</si>
  <si>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</si>
  <si>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</si>
  <si>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</si>
  <si>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</si>
  <si>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</si>
  <si>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</si>
  <si>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</si>
  <si>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</si>
  <si>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</si>
  <si>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</si>
  <si>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</si>
  <si>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</si>
  <si>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</si>
  <si>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</si>
  <si>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</si>
  <si>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</si>
  <si>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</si>
  <si>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</si>
  <si>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</si>
  <si>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</si>
  <si>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</si>
  <si>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</si>
  <si>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</si>
  <si>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</si>
  <si>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</si>
  <si>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</si>
  <si>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</si>
  <si>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</si>
  <si>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</si>
  <si>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</si>
  <si>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</si>
  <si>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</si>
  <si>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</si>
  <si>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</si>
  <si>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</si>
  <si>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</si>
  <si>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</si>
  <si>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</si>
  <si>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</si>
  <si>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</si>
  <si>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</si>
  <si>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</si>
  <si>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</si>
  <si>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</si>
  <si>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</si>
  <si>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</si>
  <si>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</si>
  <si>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</si>
  <si>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</si>
  <si>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</si>
  <si>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</si>
  <si>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</si>
  <si>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</si>
  <si>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</si>
  <si>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</si>
  <si>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</si>
  <si>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</si>
  <si>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</si>
  <si>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</si>
  <si>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</si>
  <si>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</si>
  <si>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</si>
  <si>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</si>
  <si>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</si>
  <si>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</si>
  <si>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</si>
  <si>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</si>
  <si>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</si>
  <si>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</si>
  <si>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</si>
  <si>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</si>
  <si>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</si>
  <si>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</si>
  <si>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</si>
  <si>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</si>
  <si>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</si>
  <si>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</si>
  <si>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</si>
  <si>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</si>
  <si>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</si>
  <si>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</si>
  <si>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</si>
  <si>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</si>
  <si>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</si>
  <si>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</si>
  <si>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</si>
  <si>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</si>
  <si>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</si>
  <si>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</si>
  <si>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</si>
  <si>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</si>
  <si>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</si>
  <si>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</si>
  <si>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</si>
  <si>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</si>
  <si>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</si>
  <si>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</si>
  <si>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</si>
  <si>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</si>
  <si>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</si>
  <si>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</si>
  <si>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</si>
  <si>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</si>
  <si>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</si>
  <si>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</si>
  <si>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</si>
  <si>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</si>
  <si>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</si>
  <si>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</si>
  <si>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</si>
  <si>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</si>
  <si>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</si>
  <si>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</si>
  <si>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</si>
  <si>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</si>
  <si>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</si>
  <si>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</si>
  <si>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</si>
  <si>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</si>
  <si>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</si>
  <si>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</si>
  <si>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</si>
  <si>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</si>
  <si>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</si>
  <si>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</si>
  <si>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</si>
  <si>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</si>
  <si>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</si>
  <si>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</si>
  <si>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</si>
  <si>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</si>
  <si>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</si>
  <si>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</si>
  <si>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</si>
  <si>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</si>
  <si>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</si>
  <si>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</si>
  <si>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</si>
  <si>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</si>
  <si>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</si>
  <si>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</si>
  <si>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</si>
  <si>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</si>
  <si>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</si>
  <si>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</si>
  <si>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</si>
  <si>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</si>
  <si>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</si>
  <si>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</si>
  <si>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</si>
  <si>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</si>
  <si>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</si>
  <si>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</si>
  <si>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</si>
  <si>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</si>
  <si>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</si>
  <si>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</si>
  <si>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</si>
  <si>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</si>
  <si>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</si>
  <si>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</si>
  <si>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</si>
  <si>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</si>
  <si>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</si>
  <si>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</si>
  <si>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</si>
  <si>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</si>
  <si>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</si>
  <si>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</si>
  <si>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</si>
  <si>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</si>
  <si>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</si>
  <si>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</si>
  <si>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</si>
  <si>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</si>
  <si>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</si>
  <si>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</si>
  <si>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</si>
  <si>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</si>
  <si>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</si>
  <si>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</si>
  <si>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</si>
  <si>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</si>
  <si>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</si>
  <si>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</si>
  <si>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</si>
  <si>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</si>
  <si>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</si>
  <si>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</si>
  <si>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</si>
  <si>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</si>
  <si>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</si>
  <si>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</si>
  <si>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</si>
  <si>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</si>
  <si>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</si>
  <si>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</si>
  <si>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</si>
  <si>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</si>
  <si>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</si>
  <si>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</si>
  <si>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</si>
  <si>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</si>
  <si>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</si>
  <si>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</si>
  <si>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</si>
  <si>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</si>
  <si>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</si>
  <si>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</si>
  <si>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</si>
  <si>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</si>
  <si>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</si>
  <si>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</si>
  <si>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</si>
  <si>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</si>
  <si>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</si>
  <si>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</si>
  <si>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</si>
  <si>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</si>
  <si>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</si>
  <si>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</si>
  <si>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</si>
  <si>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</si>
  <si>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</si>
  <si>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</si>
  <si>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</si>
  <si>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</si>
  <si>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</si>
  <si>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</si>
  <si>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</si>
  <si>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</si>
  <si>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</si>
  <si>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</si>
  <si>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</si>
  <si>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</si>
  <si>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</si>
  <si>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</si>
  <si>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</si>
  <si>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</si>
  <si>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</si>
  <si>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</si>
  <si>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</si>
  <si>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</si>
  <si>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</si>
  <si>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</si>
  <si>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</si>
  <si>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</si>
  <si>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</si>
  <si>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</si>
  <si>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</si>
  <si>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</si>
  <si>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</si>
  <si>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</si>
  <si>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</si>
  <si>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</si>
  <si>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</si>
  <si>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</si>
  <si>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</si>
  <si>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</si>
  <si>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</si>
  <si>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</si>
  <si>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</si>
  <si>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</si>
  <si>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</si>
  <si>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</si>
  <si>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</si>
  <si>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</si>
  <si>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</si>
  <si>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</si>
  <si>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</si>
  <si>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</si>
  <si>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</si>
  <si>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</si>
  <si>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</si>
  <si>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</si>
  <si>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</si>
  <si>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</si>
  <si>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</si>
  <si>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</si>
  <si>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</si>
  <si>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</si>
  <si>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</si>
  <si>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</si>
  <si>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</si>
  <si>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</si>
  <si>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</si>
  <si>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</si>
  <si>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</si>
  <si>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</si>
  <si>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</si>
  <si>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</si>
  <si>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</si>
  <si>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</si>
  <si>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</si>
  <si>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</si>
  <si>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</si>
  <si>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</si>
  <si>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</si>
  <si>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</si>
  <si>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</si>
  <si>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</si>
  <si>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</si>
  <si>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</si>
  <si>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</si>
  <si>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</si>
  <si>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</si>
  <si>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</si>
  <si>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</si>
  <si>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</si>
  <si>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</si>
  <si>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</si>
  <si>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</si>
  <si>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</si>
  <si>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</si>
  <si>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</si>
  <si>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</si>
  <si>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</si>
  <si>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</si>
  <si>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</si>
  <si>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</si>
  <si>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</si>
  <si>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</si>
  <si>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</si>
  <si>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</si>
  <si>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</si>
  <si>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</si>
  <si>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</si>
  <si>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</si>
  <si>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</si>
  <si>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</si>
  <si>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</si>
  <si>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</si>
  <si>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</si>
  <si>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</si>
  <si>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</si>
  <si>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</si>
  <si>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</si>
  <si>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</si>
  <si>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</si>
  <si>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</si>
  <si>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</si>
  <si>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</si>
  <si>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</si>
  <si>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</si>
  <si>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</si>
  <si>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</si>
  <si>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</si>
  <si>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</si>
  <si>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</si>
  <si>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</si>
  <si>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</si>
  <si>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</si>
  <si>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</si>
  <si>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</si>
  <si>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</si>
  <si>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</si>
  <si>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</si>
  <si>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</si>
  <si>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</si>
  <si>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</si>
  <si>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</si>
  <si>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</si>
  <si>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</si>
  <si>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</si>
  <si>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</si>
  <si>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</si>
  <si>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</si>
  <si>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</si>
  <si>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</si>
  <si>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</si>
  <si>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</si>
  <si>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</si>
  <si>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</si>
  <si>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</si>
  <si>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</si>
  <si>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</si>
  <si>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</si>
  <si>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</si>
  <si>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</si>
  <si>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</si>
  <si>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</si>
  <si>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</si>
  <si>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</si>
  <si>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</si>
  <si>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</si>
  <si>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</si>
  <si>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</si>
  <si>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</si>
  <si>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</si>
  <si>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</si>
  <si>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</si>
  <si>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</si>
  <si>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</si>
  <si>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</si>
  <si>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</si>
  <si>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</si>
  <si>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</si>
  <si>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</si>
  <si>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</si>
  <si>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</si>
  <si>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</si>
  <si>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</si>
  <si>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</si>
  <si>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</si>
  <si>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</si>
  <si>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</si>
  <si>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</si>
  <si>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</si>
  <si>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</si>
  <si>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</si>
  <si>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</si>
  <si>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</si>
  <si>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</si>
  <si>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</si>
  <si>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</si>
  <si>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</si>
  <si>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</si>
  <si>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</si>
  <si>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</si>
  <si>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</si>
  <si>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</si>
  <si>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</si>
  <si>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</si>
  <si>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</si>
  <si>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</si>
  <si>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</si>
  <si>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</si>
  <si>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</si>
  <si>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</si>
  <si>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</si>
  <si>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</si>
  <si>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</si>
  <si>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</si>
  <si>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</si>
  <si>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</si>
  <si>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</si>
  <si>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</si>
  <si>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</si>
  <si>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</si>
  <si>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</si>
  <si>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</si>
  <si>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</si>
  <si>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</si>
  <si>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</si>
  <si>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</si>
  <si>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</si>
  <si>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</si>
  <si>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</si>
  <si>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</si>
  <si>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</si>
  <si>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</si>
  <si>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</si>
  <si>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</si>
  <si>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</si>
  <si>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</si>
  <si>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</si>
  <si>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</si>
  <si>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</si>
  <si>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</si>
  <si>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</si>
  <si>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</si>
  <si>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</si>
  <si>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</si>
  <si>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</si>
  <si>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</si>
  <si>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</si>
  <si>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</si>
  <si>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</si>
  <si>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</si>
  <si>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</si>
  <si>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</si>
  <si>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</si>
  <si>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</si>
  <si>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</si>
  <si>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</si>
  <si>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</si>
  <si>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</si>
  <si>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</si>
  <si>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</si>
  <si>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</si>
  <si>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</si>
  <si>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</si>
  <si>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</si>
  <si>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</si>
  <si>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</si>
  <si>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</si>
  <si>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</si>
  <si>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</si>
  <si>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</si>
  <si>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</si>
  <si>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</si>
  <si>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</si>
  <si>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</si>
  <si>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</si>
  <si>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</si>
  <si>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</si>
  <si>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</si>
  <si>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</si>
  <si>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</si>
  <si>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</si>
  <si>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</si>
  <si>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</si>
  <si>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</si>
  <si>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</si>
  <si>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</si>
  <si>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</si>
  <si>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</si>
  <si>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</si>
  <si>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</si>
  <si>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</si>
  <si>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</si>
  <si>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</si>
  <si>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</si>
  <si>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</si>
  <si>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</si>
  <si>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</si>
  <si>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</si>
  <si>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</si>
  <si>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</si>
  <si>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</si>
  <si>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</si>
  <si>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</si>
  <si>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</si>
  <si>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</si>
  <si>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</si>
  <si>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</si>
  <si>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</si>
  <si>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</si>
  <si>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</si>
  <si>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</si>
  <si>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</si>
  <si>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</si>
  <si>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</si>
  <si>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</si>
  <si>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</si>
  <si>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</si>
  <si>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</si>
  <si>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</si>
  <si>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</si>
  <si>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</si>
  <si>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</si>
  <si>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</si>
  <si>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</si>
  <si>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</si>
  <si>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</si>
  <si>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</si>
  <si>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</si>
  <si>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</si>
  <si>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</si>
  <si>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</si>
  <si>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</si>
  <si>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</si>
  <si>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</si>
  <si>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</si>
  <si>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</si>
  <si>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</si>
  <si>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</si>
  <si>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</si>
  <si>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</si>
  <si>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</si>
  <si>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</si>
  <si>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</si>
  <si>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</si>
  <si>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</si>
  <si>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</si>
  <si>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</si>
  <si>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</si>
  <si>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</si>
  <si>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</si>
  <si>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</si>
  <si>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</si>
  <si>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</si>
  <si>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</si>
  <si>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</si>
  <si>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</si>
  <si>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</si>
  <si>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</si>
  <si>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</si>
  <si>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</si>
  <si>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</si>
  <si>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</si>
  <si>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</si>
  <si>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</si>
  <si>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</si>
  <si>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</si>
  <si>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</si>
  <si>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</si>
  <si>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</si>
  <si>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</si>
  <si>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</si>
  <si>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</si>
  <si>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</si>
  <si>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</si>
  <si>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</si>
  <si>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</si>
  <si>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</si>
  <si>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</si>
  <si>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</si>
  <si>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</si>
  <si>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</si>
  <si>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</si>
  <si>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</si>
  <si>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</si>
  <si>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</si>
  <si>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</si>
  <si>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</si>
  <si>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</si>
  <si>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</si>
  <si>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</si>
  <si>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</si>
  <si>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</si>
  <si>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</si>
  <si>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</si>
  <si>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</si>
  <si>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</si>
  <si>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</si>
  <si>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</si>
  <si>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</si>
  <si>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</si>
  <si>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</si>
  <si>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</si>
  <si>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</si>
  <si>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</si>
  <si>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</si>
  <si>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</si>
  <si>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</si>
  <si>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</si>
  <si>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</si>
  <si>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</si>
  <si>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</si>
  <si>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</si>
  <si>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</si>
  <si>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</si>
  <si>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</si>
  <si>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</si>
  <si>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</si>
  <si>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</si>
  <si>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</si>
  <si>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</si>
  <si>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</si>
  <si>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</si>
  <si>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</si>
  <si>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</si>
  <si>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</si>
  <si>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</si>
  <si>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</si>
  <si>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</si>
  <si>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</si>
  <si>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</si>
  <si>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</si>
  <si>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</si>
  <si>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</si>
  <si>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</si>
  <si>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</si>
  <si>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</si>
  <si>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</si>
  <si>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</si>
  <si>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</si>
  <si>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</si>
  <si>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</si>
  <si>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</si>
  <si>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</si>
  <si>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</si>
  <si>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</si>
  <si>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</si>
  <si>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</si>
  <si>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</si>
  <si>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</si>
  <si>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</si>
  <si>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</si>
  <si>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</si>
  <si>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</si>
  <si>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</si>
  <si>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</si>
  <si>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</si>
  <si>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</si>
  <si>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</si>
  <si>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</si>
  <si>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</si>
  <si>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</si>
  <si>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</si>
  <si>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</si>
  <si>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</si>
  <si>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</si>
  <si>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</si>
  <si>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</si>
  <si>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</si>
  <si>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</si>
  <si>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</si>
  <si>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</si>
  <si>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</si>
  <si>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</si>
  <si>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</si>
  <si>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</si>
  <si>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</si>
  <si>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</si>
  <si>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</si>
  <si>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</si>
  <si>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</si>
  <si>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</si>
  <si>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</si>
  <si>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</si>
  <si>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</si>
  <si>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</si>
  <si>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</si>
  <si>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</si>
  <si>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</si>
  <si>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</si>
  <si>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</si>
  <si>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</si>
  <si>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</si>
  <si>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</si>
  <si>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</si>
  <si>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</si>
  <si>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</si>
  <si>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</si>
  <si>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</si>
  <si>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</si>
  <si>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</si>
  <si>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</si>
  <si>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</si>
  <si>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</si>
  <si>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</si>
  <si>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</si>
  <si>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</si>
  <si>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</si>
  <si>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</si>
  <si>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</si>
  <si>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</si>
  <si>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</si>
  <si>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</si>
  <si>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</si>
  <si>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</si>
  <si>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</si>
  <si>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</si>
  <si>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</si>
  <si>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</si>
  <si>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</si>
  <si>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</si>
  <si>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</si>
  <si>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</si>
  <si>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</si>
  <si>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</si>
  <si>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</si>
  <si>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</si>
  <si>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</si>
  <si>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</si>
  <si>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</si>
  <si>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</si>
  <si>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</si>
  <si>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</si>
  <si>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</si>
  <si>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</si>
  <si>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</si>
  <si>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</si>
  <si>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</si>
  <si>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</si>
  <si>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</si>
  <si>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</si>
  <si>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</si>
  <si>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</si>
  <si>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</si>
  <si>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</si>
  <si>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</si>
  <si>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</si>
  <si>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</si>
  <si>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</si>
  <si>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</si>
  <si>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</si>
  <si>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</si>
  <si>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</si>
  <si>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</si>
  <si>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</si>
  <si>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</si>
  <si>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</si>
  <si>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</si>
  <si>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</si>
  <si>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</si>
  <si>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</si>
  <si>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</si>
  <si>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</si>
  <si>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</si>
  <si>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</si>
  <si>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</si>
  <si>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</si>
  <si>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</si>
  <si>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</si>
  <si>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</si>
  <si>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</si>
  <si>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</si>
  <si>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</si>
  <si>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</si>
  <si>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</si>
  <si>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</si>
  <si>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</si>
  <si>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</si>
  <si>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</si>
  <si>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</si>
  <si>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</si>
  <si>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</si>
  <si>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</si>
  <si>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</si>
  <si>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</si>
  <si>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</si>
  <si>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</si>
  <si>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</si>
  <si>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</si>
  <si>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</si>
  <si>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</si>
  <si>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</si>
  <si>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</si>
  <si>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</si>
  <si>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</si>
  <si>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</si>
  <si>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</si>
  <si>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</si>
  <si>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</si>
  <si>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</si>
  <si>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</si>
  <si>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</si>
  <si>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</si>
  <si>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</si>
  <si>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</si>
  <si>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</si>
  <si>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</si>
  <si>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</si>
  <si>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</si>
  <si>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</si>
  <si>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</si>
  <si>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</si>
  <si>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</si>
  <si>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</si>
  <si>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</si>
  <si>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</si>
  <si>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</si>
  <si>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</si>
  <si>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</si>
  <si>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</si>
  <si>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</si>
  <si>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</si>
  <si>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</si>
  <si>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</si>
  <si>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</si>
  <si>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</si>
  <si>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</si>
  <si>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</si>
  <si>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</si>
  <si>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</si>
  <si>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</si>
  <si>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</si>
  <si>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</si>
  <si>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</si>
  <si>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</si>
  <si>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</si>
  <si>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</si>
  <si>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</si>
  <si>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</si>
  <si>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</si>
  <si>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</si>
  <si>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</si>
  <si>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</si>
  <si>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</si>
  <si>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</si>
  <si>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</si>
  <si>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</si>
  <si>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</si>
  <si>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</si>
  <si>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</si>
  <si>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</si>
  <si>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</si>
  <si>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</si>
  <si>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</si>
  <si>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</si>
  <si>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</si>
  <si>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</si>
  <si>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</si>
  <si>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</si>
  <si>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</si>
  <si>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</si>
  <si>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</si>
  <si>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</si>
  <si>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</si>
  <si>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</si>
  <si>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</si>
  <si>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</si>
  <si>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</si>
  <si>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</si>
  <si>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</si>
  <si>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</si>
  <si>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</si>
  <si>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</si>
  <si>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</si>
  <si>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</si>
  <si>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</si>
  <si>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</si>
  <si>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</si>
  <si>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</si>
  <si>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</si>
  <si>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</si>
  <si>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</si>
  <si>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</si>
  <si>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</si>
  <si>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</si>
  <si>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</si>
  <si>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</si>
  <si>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</si>
  <si>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</si>
  <si>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</si>
  <si>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</si>
  <si>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</si>
  <si>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</si>
  <si>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</si>
  <si>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</si>
  <si>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</si>
  <si>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</si>
  <si>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</si>
  <si>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</si>
  <si>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</si>
  <si>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</si>
  <si>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</si>
  <si>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</si>
  <si>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</si>
  <si>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</si>
  <si>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</si>
  <si>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</si>
  <si>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</si>
  <si>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</si>
  <si>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</si>
  <si>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</si>
  <si>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</si>
  <si>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</si>
  <si>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</si>
  <si>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</si>
  <si>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</si>
  <si>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</si>
  <si>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</si>
  <si>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</si>
  <si>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</si>
  <si>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</si>
  <si>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</si>
  <si>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</si>
  <si>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</si>
  <si>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</si>
  <si>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</si>
  <si>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</si>
  <si>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</si>
  <si>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</si>
  <si>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</si>
  <si>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</si>
  <si>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</si>
  <si>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</si>
  <si>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</si>
  <si>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</si>
  <si>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</si>
  <si>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</si>
  <si>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</si>
  <si>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</si>
  <si>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</si>
  <si>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</si>
  <si>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</si>
  <si>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</si>
  <si>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</si>
  <si>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</si>
  <si>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</si>
  <si>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</si>
  <si>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</si>
  <si>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</si>
  <si>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</si>
  <si>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</si>
  <si>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</si>
  <si>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</si>
  <si>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</si>
  <si>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</si>
  <si>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</si>
  <si>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</si>
  <si>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</si>
  <si>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</si>
  <si>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</si>
  <si>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</si>
  <si>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</si>
  <si>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</si>
  <si>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</si>
  <si>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</si>
  <si>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</si>
  <si>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</si>
  <si>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</si>
  <si>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</si>
  <si>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</si>
  <si>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</si>
  <si>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</si>
  <si>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</si>
  <si>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</si>
  <si>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</si>
  <si>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</si>
  <si>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</si>
  <si>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</si>
  <si>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</si>
  <si>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</si>
  <si>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</si>
  <si>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</si>
  <si>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</si>
  <si>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</si>
  <si>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</si>
  <si>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</si>
  <si>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</si>
  <si>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</si>
  <si>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</si>
  <si>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</si>
  <si>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</si>
  <si>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</si>
  <si>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</si>
  <si>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</si>
  <si>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</si>
  <si>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</si>
  <si>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</si>
  <si>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</si>
  <si>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</si>
  <si>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</si>
  <si>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</si>
  <si>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</si>
  <si>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</si>
  <si>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</si>
  <si>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</si>
  <si>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</si>
  <si>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</si>
  <si>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</si>
  <si>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</si>
  <si>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</si>
  <si>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</si>
  <si>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</si>
  <si>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</si>
  <si>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</si>
  <si>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</si>
  <si>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</si>
  <si>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</si>
  <si>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</si>
  <si>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</si>
  <si>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</si>
  <si>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</si>
  <si>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</si>
  <si>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</si>
  <si>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</si>
  <si>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</si>
  <si>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</si>
  <si>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</si>
  <si>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</si>
  <si>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</si>
  <si>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</si>
  <si>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</si>
  <si>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</si>
  <si>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</si>
  <si>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</si>
  <si>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</si>
  <si>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</si>
  <si>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</si>
  <si>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</si>
  <si>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</si>
  <si>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</si>
  <si>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</si>
  <si>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</si>
  <si>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</si>
  <si>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</si>
  <si>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</si>
  <si>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</si>
  <si>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</si>
  <si>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</si>
  <si>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</si>
  <si>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</si>
  <si>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</si>
  <si>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</si>
  <si>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</si>
  <si>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</si>
  <si>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</si>
  <si>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</si>
  <si>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</si>
  <si>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</si>
  <si>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</si>
  <si>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</si>
  <si>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</si>
  <si>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</si>
  <si>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</si>
  <si>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</si>
  <si>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</si>
  <si>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</si>
  <si>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</si>
  <si>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</si>
  <si>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</si>
  <si>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</si>
  <si>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</si>
  <si>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</si>
  <si>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</si>
  <si>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</si>
  <si>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</si>
  <si>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</si>
  <si>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</si>
  <si>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</si>
  <si>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</si>
  <si>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</si>
  <si>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</si>
  <si>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</si>
  <si>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</si>
  <si>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</si>
  <si>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</si>
  <si>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</si>
  <si>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</si>
  <si>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</si>
  <si>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</si>
  <si>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</si>
  <si>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</si>
  <si>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</si>
  <si>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</si>
  <si>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</si>
  <si>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</si>
  <si>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</si>
  <si>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</si>
  <si>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</si>
  <si>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</si>
  <si>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</si>
  <si>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</si>
  <si>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</si>
  <si>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</si>
  <si>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</si>
  <si>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</si>
  <si>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</si>
  <si>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</si>
  <si>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</si>
  <si>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</si>
  <si>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</si>
  <si>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</si>
  <si>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</si>
  <si>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</si>
  <si>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</si>
  <si>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</si>
  <si>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</si>
  <si>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</si>
  <si>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</si>
  <si>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</si>
  <si>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</si>
  <si>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</si>
  <si>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</si>
  <si>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</si>
  <si>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</si>
  <si>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</si>
  <si>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</si>
  <si>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</si>
  <si>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</si>
  <si>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</si>
  <si>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</si>
  <si>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</si>
  <si>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</si>
  <si>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</si>
  <si>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</si>
  <si>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</si>
  <si>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</si>
  <si>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</si>
  <si>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</si>
  <si>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</si>
  <si>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</si>
  <si>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</si>
  <si>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</si>
  <si>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</si>
  <si>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</si>
  <si>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</si>
  <si>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</si>
  <si>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</si>
  <si>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</si>
  <si>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</si>
  <si>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</si>
  <si>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</si>
  <si>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</si>
  <si>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</si>
  <si>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</si>
  <si>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</si>
  <si>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</si>
  <si>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</si>
  <si>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</si>
  <si>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</si>
  <si>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</si>
  <si>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</si>
  <si>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</si>
  <si>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</si>
  <si>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</si>
  <si>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</si>
  <si>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</si>
  <si>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</si>
  <si>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</si>
  <si>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</si>
  <si>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</si>
  <si>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</si>
  <si>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</si>
  <si>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</si>
  <si>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</si>
  <si>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</si>
  <si>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</si>
  <si>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</si>
  <si>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</si>
  <si>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</si>
  <si>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</si>
  <si>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</si>
  <si>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</si>
  <si>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</si>
  <si>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</si>
  <si>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</si>
  <si>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</si>
  <si>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</si>
  <si>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</si>
  <si>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</si>
  <si>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</si>
  <si>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</si>
  <si>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</si>
  <si>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</si>
  <si>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</si>
  <si>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</si>
  <si>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</si>
  <si>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</si>
  <si>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</si>
  <si>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</si>
  <si>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</si>
  <si>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</si>
  <si>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</si>
  <si>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</si>
  <si>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</si>
  <si>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</si>
  <si>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</si>
  <si>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</si>
  <si>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</si>
  <si>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</si>
  <si>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</si>
  <si>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</si>
  <si>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</si>
  <si>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</si>
  <si>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</si>
  <si>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</si>
  <si>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</si>
  <si>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</si>
  <si>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</si>
  <si>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</si>
  <si>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</si>
  <si>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</si>
  <si>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</si>
  <si>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</si>
  <si>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</si>
  <si>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</si>
  <si>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</si>
  <si>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</si>
  <si>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</si>
  <si>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</si>
  <si>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</si>
  <si>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</si>
  <si>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</si>
  <si>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</si>
  <si>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</si>
  <si>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</si>
  <si>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</si>
  <si>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</si>
  <si>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</si>
  <si>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</si>
  <si>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</si>
  <si>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</si>
  <si>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</si>
  <si>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</si>
  <si>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</si>
  <si>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</si>
  <si>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</si>
  <si>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</si>
  <si>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</si>
  <si>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</si>
  <si>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</si>
  <si>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</si>
  <si>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</si>
  <si>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</si>
  <si>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</si>
  <si>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</si>
  <si>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</si>
  <si>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</si>
  <si>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</si>
  <si>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</si>
  <si>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</si>
  <si>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</si>
  <si>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</si>
  <si>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</si>
  <si>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</si>
  <si>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</si>
  <si>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</si>
  <si>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</si>
  <si>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</si>
  <si>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</si>
  <si>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</si>
  <si>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</si>
  <si>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</si>
  <si>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</si>
  <si>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</si>
  <si>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</si>
  <si>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</si>
  <si>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</si>
  <si>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</si>
  <si>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</si>
  <si>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</si>
  <si>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</si>
  <si>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</si>
  <si>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</si>
  <si>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</si>
  <si>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</si>
  <si>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</si>
  <si>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</si>
  <si>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</si>
  <si>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</si>
  <si>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</si>
  <si>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</si>
  <si>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</si>
  <si>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</si>
  <si>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</si>
  <si>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</si>
  <si>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</si>
  <si>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</si>
  <si>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</si>
  <si>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</si>
  <si>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</si>
  <si>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</si>
  <si>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</si>
  <si>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</si>
  <si>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</si>
  <si>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</si>
  <si>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</si>
  <si>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</si>
  <si>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</si>
  <si>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</si>
  <si>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</si>
  <si>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</si>
  <si>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</si>
  <si>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</si>
  <si>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</si>
  <si>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</si>
  <si>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</si>
  <si>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</si>
  <si>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</si>
  <si>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</si>
  <si>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</si>
  <si>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</si>
  <si>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</si>
  <si>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</si>
  <si>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</si>
  <si>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</si>
  <si>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</si>
  <si>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</si>
  <si>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</si>
  <si>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</si>
  <si>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</si>
  <si>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</si>
  <si>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</si>
  <si>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</si>
  <si>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</si>
  <si>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</si>
  <si>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</si>
  <si>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</si>
  <si>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</si>
  <si>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</si>
  <si>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</si>
  <si>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</si>
  <si>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</si>
  <si>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</si>
  <si>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</si>
  <si>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</si>
  <si>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</si>
  <si>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</si>
  <si>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</si>
  <si>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</si>
  <si>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</si>
  <si>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</si>
  <si>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</si>
  <si>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</si>
  <si>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</si>
  <si>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</si>
  <si>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</si>
  <si>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</si>
  <si>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</si>
  <si>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</si>
  <si>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</si>
  <si>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</si>
  <si>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</si>
  <si>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</si>
  <si>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</si>
  <si>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</si>
  <si>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</si>
  <si>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</si>
  <si>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</si>
  <si>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</si>
  <si>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</si>
  <si>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</si>
  <si>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</si>
  <si>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</si>
  <si>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</si>
  <si>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</si>
  <si>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</si>
  <si>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</si>
  <si>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</si>
  <si>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</si>
  <si>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</si>
  <si>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</si>
  <si>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</si>
  <si>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</si>
  <si>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</si>
  <si>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</si>
  <si>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</si>
  <si>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</si>
  <si>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</si>
  <si>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</si>
  <si>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</si>
  <si>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</si>
  <si>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</si>
  <si>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</si>
  <si>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</si>
  <si>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</si>
  <si>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</si>
  <si>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</si>
  <si>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</si>
  <si>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</si>
  <si>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</si>
  <si>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</si>
  <si>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</si>
  <si>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</si>
  <si>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</si>
  <si>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</si>
  <si>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</si>
  <si>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</si>
  <si>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</si>
  <si>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</si>
  <si>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</si>
  <si>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</si>
  <si>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</si>
  <si>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</si>
  <si>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</si>
  <si>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</si>
  <si>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</si>
  <si>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</si>
  <si>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</si>
  <si>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</si>
  <si>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</si>
  <si>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</si>
  <si>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</si>
  <si>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</si>
  <si>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</si>
  <si>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</si>
  <si>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</si>
  <si>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</si>
  <si>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</si>
  <si>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</si>
  <si>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</si>
  <si>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</si>
  <si>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</si>
  <si>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</si>
  <si>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</si>
  <si>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</si>
  <si>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</si>
  <si>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</si>
  <si>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</si>
  <si>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</si>
  <si>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</si>
  <si>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</si>
  <si>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</si>
  <si>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</si>
  <si>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</si>
  <si>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</si>
  <si>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</si>
  <si>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</si>
  <si>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</si>
  <si>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</si>
  <si>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</si>
  <si>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</si>
  <si>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</si>
  <si>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</si>
  <si>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</si>
  <si>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</si>
  <si>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</si>
  <si>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</si>
  <si>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</si>
  <si>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</si>
  <si>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</si>
  <si>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</si>
  <si>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</si>
  <si>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</si>
  <si>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</si>
  <si>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</si>
  <si>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</si>
  <si>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</si>
  <si>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</si>
  <si>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</si>
  <si>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</si>
  <si>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</si>
  <si>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</si>
  <si>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</si>
  <si>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</si>
  <si>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</si>
  <si>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</si>
  <si>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</si>
  <si>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</si>
  <si>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</si>
  <si>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</si>
  <si>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</si>
  <si>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</si>
  <si>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</si>
  <si>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</si>
  <si>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</si>
  <si>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</si>
  <si>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</si>
  <si>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</si>
  <si>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</si>
  <si>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</si>
  <si>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</si>
  <si>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</si>
  <si>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</si>
  <si>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</si>
  <si>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</si>
  <si>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</si>
  <si>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</si>
  <si>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</si>
  <si>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</si>
  <si>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</si>
  <si>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</si>
  <si>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</si>
  <si>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</si>
  <si>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</si>
  <si>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</si>
  <si>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</si>
  <si>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</si>
  <si>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</si>
  <si>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</si>
  <si>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</si>
  <si>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</si>
  <si>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</si>
  <si>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</si>
  <si>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</si>
  <si>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</si>
  <si>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</si>
  <si>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</si>
  <si>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</si>
  <si>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</si>
  <si>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</si>
  <si>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</si>
  <si>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</si>
  <si>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</si>
  <si>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</si>
  <si>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</si>
  <si>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</si>
  <si>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</si>
  <si>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</si>
  <si>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</si>
  <si>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</si>
  <si>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</si>
  <si>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</si>
  <si>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</si>
  <si>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</si>
  <si>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</si>
  <si>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</si>
  <si>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</si>
  <si>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</si>
  <si>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</si>
  <si>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</si>
  <si>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</si>
  <si>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</si>
  <si>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</si>
  <si>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</si>
  <si>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</si>
  <si>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</si>
  <si>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</si>
  <si>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</si>
  <si>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</si>
  <si>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</si>
  <si>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</si>
  <si>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</si>
  <si>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</si>
  <si>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</si>
  <si>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</si>
  <si>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</si>
  <si>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</si>
  <si>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</si>
  <si>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</si>
  <si>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</si>
  <si>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</si>
  <si>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</si>
  <si>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</si>
  <si>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</si>
  <si>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</si>
  <si>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</si>
  <si>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</si>
  <si>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</si>
  <si>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</si>
  <si>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</si>
  <si>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</si>
  <si>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</si>
  <si>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</si>
  <si>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</si>
  <si>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</si>
  <si>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</si>
  <si>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</si>
  <si>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</si>
  <si>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</si>
  <si>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</si>
  <si>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</si>
  <si>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</si>
  <si>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</si>
  <si>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</si>
  <si>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</si>
  <si>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</si>
  <si>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</si>
  <si>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</si>
  <si>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</si>
  <si>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</si>
  <si>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</si>
  <si>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</si>
  <si>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</si>
  <si>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</si>
  <si>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</si>
  <si>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</si>
  <si>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</si>
  <si>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</si>
  <si>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</si>
  <si>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</si>
  <si>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</si>
  <si>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</si>
  <si>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</si>
  <si>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</si>
  <si>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</si>
  <si>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</si>
  <si>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</si>
  <si>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</si>
  <si>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</si>
  <si>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</si>
  <si>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</si>
  <si>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</si>
  <si>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</si>
  <si>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</si>
  <si>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</si>
  <si>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</si>
  <si>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</si>
  <si>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</si>
  <si>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</si>
  <si>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</si>
  <si>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</si>
  <si>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</si>
  <si>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</si>
  <si>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</si>
  <si>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</si>
  <si>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</si>
  <si>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</si>
  <si>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</si>
  <si>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</si>
  <si>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</si>
  <si>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</si>
  <si>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</si>
  <si>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</si>
  <si>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</si>
  <si>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</si>
  <si>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</si>
  <si>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</si>
  <si>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</si>
  <si>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</si>
  <si>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</si>
  <si>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</si>
  <si>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</si>
  <si>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</si>
  <si>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</si>
  <si>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</si>
  <si>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</si>
  <si>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</si>
  <si>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</si>
  <si>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</si>
  <si>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</si>
  <si>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</si>
  <si>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</si>
  <si>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</si>
  <si>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</si>
  <si>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</si>
  <si>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</si>
  <si>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</si>
  <si>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</si>
  <si>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</si>
  <si>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</si>
  <si>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</si>
  <si>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</si>
  <si>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</si>
  <si>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</si>
  <si>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</si>
  <si>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PCM-20251101-00001071</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</si>
  <si>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</si>
  <si>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</si>
  <si>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</si>
  <si>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</si>
  <si>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</si>
  <si>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</si>
  <si>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</si>
  <si>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</si>
  <si>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</si>
  <si>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</si>
  <si>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</si>
  <si>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</si>
  <si>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</si>
  <si>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</si>
  <si>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</si>
  <si>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</si>
  <si>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</si>
  <si>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</si>
  <si>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</si>
  <si>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</si>
  <si>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</si>
  <si>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</si>
  <si>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</si>
  <si>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</si>
  <si>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</si>
  <si>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</si>
  <si>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</si>
  <si>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</si>
  <si>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</si>
  <si>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</si>
  <si>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</si>
  <si>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</si>
  <si>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</si>
  <si>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</si>
  <si>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</si>
  <si>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</si>
  <si>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</si>
  <si>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</si>
  <si>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</si>
  <si>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</si>
  <si>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</si>
  <si>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</si>
  <si>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</si>
  <si>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</si>
  <si>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</si>
  <si>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</si>
  <si>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</si>
  <si>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</si>
  <si>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</si>
  <si>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</si>
  <si>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</si>
  <si>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</si>
  <si>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</si>
  <si>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</si>
  <si>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</si>
  <si>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</si>
  <si>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</si>
  <si>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</si>
  <si>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</si>
  <si>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</si>
  <si>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</si>
  <si>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</si>
  <si>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</si>
  <si>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</si>
  <si>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</si>
  <si>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</si>
  <si>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</si>
  <si>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</si>
  <si>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</si>
  <si>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</si>
  <si>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</si>
  <si>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</si>
  <si>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</si>
  <si>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</si>
  <si>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</si>
  <si>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</si>
  <si>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</si>
  <si>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</si>
  <si>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</si>
  <si>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</si>
  <si>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</si>
  <si>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</si>
  <si>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</si>
  <si>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</si>
  <si>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</si>
  <si>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</si>
  <si>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ETA 30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</si>
  <si>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</si>
  <si>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</si>
  <si>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</si>
  <si>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</si>
  <si>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</si>
  <si>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</si>
  <si>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</si>
  <si>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</si>
  <si>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</si>
  <si>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</si>
  <si>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</si>
  <si>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10 mins </t>
  </si>
  <si>
    <t>PCM-20251101-00001042</t>
  </si>
  <si>
    <t xml:space="preserve">ETA 80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</si>
</sst>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K5" sqref="K5"/>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299.67391400462657</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8.5279745369916782E-2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79" t="s">
        <v>12466</v>
      </c>
      <c r="E4" s="134" t="s">
        <v>39021</v>
      </c>
      <c r="F4" s="135">
        <v>45962.587905092594</v>
      </c>
      <c r="G4" s="136">
        <f ca="1">IFERROR(NOW()-F4,"")</f>
        <v>3.443483795854263E-2</v>
      </c>
      <c r="H4" s="135">
        <v>45962.581655092596</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45962.622339930553</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45962.622339930553</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45962.622339930553</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45962.622339930553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45962.622339930553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45962.622339930553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45962.622339930553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45962.622339930553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45962.622339930553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45962.622339930553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45962.622339930553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45962.622339930553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45962.622339930553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45962.622339930553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45962.622339930553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45962.622339930553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45962.622339930553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45962.622339930553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45962.622339930553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45962.622339930553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45962.622339930553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45962.622339930553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45962.622339930553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45962.622339930553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45962.622339930553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45962.622339930553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45962.622339930553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45962.622339930553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45962.622339930553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45962.622339930553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45962.622339930553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45962.622339930553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45962.622339930553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45962.622339930553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45962.622339930553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45962.622339930553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45962.622339930553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45962.622339930553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45962.622339930553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45962.622339930553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45962.622339930553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45962.622339930553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45962.622339930553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45962.622339930553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45962.622339930553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45962.622339930553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45962.622339930553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45962.622339930553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45962.622339930553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45962.622339930553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45962.622339930553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45962.622339930553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45962.622339930553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45962.622339930553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45962.622339930553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45962.622339930553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45962.622339930553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45962.622339930553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45962.622339930553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45962.622339930553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45962.622339930553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45962.622339930553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45962.622339930553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45962.622339930553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45962.622339930553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45962.622339930553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45962.622339930553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45962.622339930553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45962.622339930553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45962.622339930553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45962.622339930553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45962.622339930553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45962.622339930553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45962.622339930553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45962.622339930553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45962.622339930553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45962.622339930553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45962.622339930553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45962.622339930553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45962.622339930553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45962.622339930553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45962.622339930553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45962.622339930553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45962.622339930553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45962.622339930553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45962.622339930553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45962.622339930553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45962.622339930553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45962.622339930553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45962.622339930553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45962.622339930553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45962.622339930553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45962.622339930553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45962.622339930553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45962.622339930553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45962.622339930553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45962.622339930553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45962.622339930553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45962.622339930553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45962.622339930553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45962.622339930553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45962.622339930553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45962.622339930553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45962.622339930553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45962.622339930553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45962.622339930553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45962.622339930553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45962.622339930553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45962.622339930553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45962.622339930553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45962.622339930553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45962.622339930553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45962.622339930553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45962.622339930553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45962.622339930553</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45962.622339930553</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45962.622339930553</v>
      </c>
      <c r="H121" s="135"/>
      <c r="I121" s="133" t="str">
        <f>IFERROR(VLOOKUP(D121,DB!A:F,6,0),"")</f>
        <v/>
      </c>
      <c r="J121" s="133" t="str">
        <f>IFERROR(VLOOKUP(D121,DB!A:G,7,0),"")</f>
        <v/>
      </c>
      <c r="K121" s="137"/>
      <c r="L121" s="138" t="str">
        <f>IFERROR(VLOOKUP(D121,DB!A:I,9,0),"")</f>
        <v/>
      </c>
    </row>
    <row r="122" spans="1:12" ht="15" customHeight="1">
      <c r="A122" s="144"/>
      <c r="B122" s="145" t="str">
        <f>IFERROR(VLOOKUP(D122,DB!A:K,11,0),"")</f>
        <v/>
      </c>
      <c r="C122" s="145"/>
      <c r="D122" s="145"/>
      <c r="E122" s="146"/>
      <c r="F122" s="147"/>
      <c r="G122" s="148">
        <f ca="1">IFERROR(NOW()-F122,"")</f>
        <v>45962.622339930553</v>
      </c>
      <c r="H122" s="147"/>
      <c r="I122" s="145" t="str">
        <f>IFERROR(VLOOKUP(D122,DB!A:F,6,0),"")</f>
        <v/>
      </c>
      <c r="J122" s="145" t="str">
        <f>IFERROR(VLOOKUP(D122,DB!A:G,7,0),"")</f>
        <v/>
      </c>
      <c r="K122" s="149"/>
      <c r="L122" s="150" t="str">
        <f>IFERROR(VLOOKUP(D122,DB!A:I,9,0),"")</f>
        <v/>
      </c>
    </row>
  </sheetData>
  <customSheetViews>
    <customSheetView guid="{F6042A99-DD27-4453-835D-0834D95730CC}" filter="1" showAutoFilter="1">
      <pageMargins left="0" right="0" top="0" bottom="0" header="0" footer="0"/>
      <autoFilter ref="B1:M1" xr:uid="{767E83D5-D997-4D41-9475-FE7962B43292}"/>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137.62250196759123</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3.8802565972218872</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0.11243252314307028</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45962.622339930553</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45962.622339930553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45962.622339930553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45962.622339930553</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45962.622339930553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45962.622339930553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45962.622339930553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45962.622339930553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45962.622339930553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45962.622339930553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45962.622339930553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45962.622339930553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45962.622339930553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45962.622339930553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45962.622339930553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45962.622339930553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45962.622339930553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45962.622339930553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45962.622339930553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45962.622339930553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45962.622339930553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45962.622339930553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45962.622339930553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45962.622339930553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45962.622339930553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45962.622339930553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45962.622339930553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45962.622339930553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45962.622339930553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45962.622339930553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45962.622339930553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45962.622339930553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45962.622339930553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45962.622339930553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45962.622339930553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45962.622339930553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45962.622339930553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45962.622339930553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45962.622339930553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45962.622339930553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45962.622339930553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45962.622339930553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45962.622339930553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45962.622339930553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45962.622339930553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45962.622339930553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45962.622339930553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45962.622339930553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45962.622339930553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45962.622339930553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45962.622339930553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45962.622339930553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45962.622339930553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45962.622339930553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45962.622339930553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45962.622339930553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45962.622339930553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45962.622339930553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45962.622339930553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45962.622339930553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45962.622339930553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45962.622339930553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45962.622339930553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45962.622339930553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45962.622339930553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45962.622339930553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45962.622339930553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45962.622339930553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45962.622339930553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45962.622339930553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45962.622339930553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45962.622339930553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45962.622339930553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45962.622339930553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45962.622339930553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45962.622339930553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45962.622339930553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45962.622339930553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45962.622339930553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45962.622339930553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45962.622339930553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45962.622339930553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45962.622339930553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45962.622339930553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45962.622339930553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45962.622339930553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45962.622339930553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45962.622339930553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45962.622339930553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45962.622339930553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45962.622339930553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45962.622339930553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45962.622339930553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45962.622339930553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45962.622339930553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45962.622339930553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45962.622339930553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45962.622339930553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45962.622339930553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45962.622339930553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45962.622339930553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45962.622339930553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45962.622339930553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45962.622339930553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45962.622339930553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45962.622339930553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45962.622339930553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45962.622339930553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45962.622339930553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45962.622339930553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45962.622339930553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45962.622339930553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45962.622339930553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45962.622339930553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45962.622339930553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45962.622339930553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45962.622339930553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45962.622339930553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45962.622339930553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45962.622339930553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45962.622339930553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45962.622339930553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45962.622339930553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45962.622339930553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45962.622339930553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45962.622339930553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45962.622339930553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45962.622339930553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45962.622339930553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45962.622339930553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45962.622339930553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45962.622339930553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45962.622339930553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45962.622339930553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45962.622339930553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45962.622339930553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45962.622339930553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45962.622339930553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45962.622339930553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45962.622339930553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45962.622339930553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45962.622339930553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45962.622339930553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45962.622339930553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45962.622339930553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45962.622339930553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45962.622339930553</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45962.622339930553</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45962.622339930553</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45962.622339930553</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45962.622339930553</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45962.622339930553</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45962.622339930553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45962.622339930553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45962.622339930553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45962.622339930553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45962.622339930553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45962.622339930553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45962.622339930553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45962.622339930553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45962.622339930553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45962.622339930553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45962.622339930553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45962.622339930553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45962.622339930553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45962.622339930553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45962.622339930553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45962.622339930553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45962.622339930553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45962.622339930553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45962.622339930553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45962.622339930553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45962.622339930553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45962.622339930553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45962.622339930553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45962.622339930553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45962.622339930553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45962.622339930553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45962.622339930553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45962.622339930553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45962.622339930553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45962.622339930553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45962.622339930553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45962.622339930553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45962.622339930553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45962.622339930553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45962.622339930553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45962.622339930553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45962.622339930553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45962.622339930553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45962.622339930553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45962.622339930553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45962.622339930553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45962.622339930553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45962.622339930553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45962.622339930553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45962.622339930553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45962.622339930553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45962.622339930553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45962.622339930553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45962.622339930553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45962.622339930553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45962.622339930553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45962.622339930553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45962.622339930553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45962.622339930553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45962.622339930553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45962.622339930553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45962.622339930553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45962.622339930553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45962.622339930553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45962.622339930553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45962.622339930553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45962.622339930553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45962.622339930553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45962.622339930553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45962.622339930553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45962.622339930553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45962.622339930553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45962.622339930553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45962.622339930553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45962.622339930553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45962.622339930553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45962.622339930553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45962.622339930553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45962.622339930553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45962.622339930553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45962.622339930553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45962.622339930553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45962.622339930553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45962.622339930553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45962.622339930553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45962.622339930553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45962.622339930553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45962.622339930553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45962.622339930553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45962.622339930553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45962.622339930553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45962.622339930553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45962.622339930553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45962.622339930553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45962.622339930553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45962.622339930553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45962.622339930553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45962.622339930553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45962.622339930553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45962.622339930553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45962.622339930553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45962.622339930553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45962.622339930553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45962.622339930553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45962.622339930553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45962.622339930553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45962.622339930553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45962.622339930553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45962.622339930553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45962.622339930553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45962.622339930553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45962.622339930553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45962.622339930553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45962.622339930553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45962.622339930553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45962.622339930553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45962.622339930553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45962.622339930553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45962.622339930553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45962.622339930553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45962.622339930553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45962.622339930553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45962.622339930553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45962.622339930553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45962.622339930553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45962.622339930553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45962.622339930553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45962.622339930553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45962.622339930553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45962.622339930553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45962.622339930553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45962.622339930553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45962.622339930553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45962.622339930553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45962.622339930553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45962.622339930553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45962.622339930553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45962.622339930553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45962.622339930553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45962.622339930553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45962.622339930553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45962.622339930553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45962.622339930553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45962.622339930553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45962.622339930553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45962.622339930553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45962.622339930553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45962.622339930553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45962.622339930553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45962.622339930553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45962.622339930553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45962.622339930553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45962.622339930553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45962.622339930553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45962.622339930553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45962.622339930553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45962.622339930553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45962.622339930553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45962.622339930553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45962.622339930553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45962.622339930553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45962.622339930553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45962.622339930553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45962.622339930553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45962.622339930553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45962.622339930553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45962.622339930553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45962.622339930553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45962.622339930553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45962.622339930553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45962.622339930553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45962.622339930553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45962.622339930553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45962.622339930553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45962.622339930553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45962.622339930553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45962.622339930553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45962.622339930553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45962.622339930553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45962.622339930553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45962.622339930553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45962.622339930553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45962.622339930553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45962.622339930553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45962.622339930553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45962.622339930553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45962.622339930553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45962.622339930553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45962.622339930553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45962.622339930553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45962.622339930553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45962.622339930553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45962.622339930553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45962.622339930553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45962.622339930553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45962.622339930553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45962.622339930553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45962.622339930553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45962.622339930553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45962.622339930553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45962.622339930553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45962.622339930553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45962.622339930553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45962.622339930553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45962.622339930553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45962.622339930553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45962.622339930553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45962.622339930553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45962.622339930553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45962.622339930553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45962.622339930553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45962.622339930553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45962.622339930553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45962.622339930553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45962.622339930553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45962.622339930553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45962.622339930553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45962.622339930553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45962.622339930553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45962.622339930553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45962.622339930553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45962.622339930553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45962.622339930553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45962.622339930553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45962.622339930553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45962.622339930553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45962.622339930553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45962.622339930553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45962.622339930553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45962.622339930553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45962.622339930553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45962.622339930553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45962.622339930553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45962.622339930553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45962.622339930553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45962.622339930553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45962.622339930553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45962.622339930553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45962.622339930553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45962.622339930553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45962.622339930553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45962.622339930553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45962.622339930553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45962.622339930553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45962.622339930553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45962.622339930553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45962.622339930553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45962.622339930553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45962.622339930553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45962.622339930553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45962.622339930553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45962.622339930553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45962.622339930553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45962.622339930553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45962.622339930553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45962.622339930553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45962.622339930553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45962.622339930553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45962.622339930553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45962.622339930553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45962.622339930553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45962.622339930553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45962.622339930553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45962.622339930553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45962.622339930553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45962.622339930553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45962.622339930553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45962.622339930553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45962.622339930553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45962.622339930553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45962.622339930553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45962.622339930553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45962.622339930553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45962.622339930553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45962.622339930553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45962.622339930553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45962.622339930553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45962.622339930553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45962.622339930553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45962.622339930553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45962.622339930553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45962.622339930553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45962.622339930553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45962.622339930553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45962.622339930553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45962.622339930553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45962.622339930553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45962.622339930553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45962.622339930553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45962.622339930553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45962.622339930553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45962.622339930553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45962.622339930553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45962.622339930553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45962.622339930553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45962.622339930553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45962.622339930553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45962.622339930553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45962.622339930553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45962.622339930553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45962.622339930553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45962.622339930553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45962.622339930553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45962.622339930553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45962.622339930553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45962.622339930553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45962.622339930553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45962.622339930553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45962.622339930553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45962.622339930553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45962.622339930553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45962.622339930553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45962.622339930553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45962.622339930553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45962.622339930553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45962.622339930553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45962.622339930553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45962.622339930553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45962.622339930553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45962.622339930553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45962.622339930553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45962.622339930553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45962.622339930553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45962.622339930553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45962.622339930553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45962.622339930553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45962.622339930553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45962.622339930553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45962.622339930553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45962.622339930553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45962.622339930553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45962.622339930553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45962.622339930553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45962.622339930553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45962.622339930553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45962.622339930553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45962.622339930553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45962.622339930553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45962.622339930553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45962.622339930553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45962.622339930553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45962.622339930553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45962.622339930553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45962.622339930553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45962.622339930553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45962.622339930553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45962.622339930553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45962.622339930553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45962.622339930553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45962.622339930553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45962.622339930553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45962.622339930553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45962.622339930553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45962.622339930553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45962.622339930553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45962.622339930553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45962.622339930553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45962.622339930553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45962.622339930553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45962.622339930553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45962.622339930553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45962.622339930553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45962.622339930553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45962.622339930553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45962.622339930553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45962.622339930553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45962.622339930553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45962.622339930553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45962.622339930553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45962.622339930553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45962.622339930553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45962.622339930553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45962.622339930553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45962.622339930553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45962.622339930553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45962.622339930553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45962.622339930553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45962.622339930553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45962.622339930553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45962.622339930553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45962.622339930553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45962.622339930553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45962.622339930553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45962.622339930553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45962.622339930553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45962.622339930553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45962.622339930553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45962.622339930553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45962.622339930553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45962.622339930553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45962.622339930553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45962.622339930553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45962.622339930553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45962.622339930553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45962.622339930553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45962.622339930553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45962.622339930553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45962.622339930553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45962.622339930553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45962.622339930553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45962.622339930553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45962.622339930553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45962.622339930553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45962.622339930553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45962.622339930553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45962.622339930553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45962.622339930553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45962.622339930553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45962.622339930553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45962.622339930553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45962.622339930553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45962.622339930553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45962.622339930553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45962.622339930553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45962.622339930553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45962.622339930553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45962.622339930553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45962.622339930553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45962.622339930553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45962.622339930553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45962.622339930553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45962.622339930553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45962.622339930553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45962.622339930553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45962.622339930553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45962.622339930553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45962.622339930553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45962.622339930553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45962.622339930553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45962.622339930553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45962.622339930553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45962.622339930553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45962.622339930553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45962.622339930553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45962.622339930553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45962.622339930553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45962.622339930553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45962.622339930553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45962.622339930553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45962.622339930553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45962.622339930553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45962.622339930553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45962.622339930553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45962.622339930553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45962.622339930553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45962.622339930553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45962.622339930553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45962.622339930553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45962.622339930553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45962.622339930553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45962.622339930553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45962.622339930553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45962.622339930553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45962.622339930553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45962.622339930553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45962.622339930553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45962.622339930553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45962.622339930553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45962.622339930553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45962.622339930553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45962.622339930553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45962.622339930553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45962.622339930553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45962.622339930553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45962.622339930553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45962.622339930553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45962.622339930553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45962.622339930553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45962.622339930553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45962.622339930553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45962.622339930553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45962.622339930553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45962.622339930553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45962.622339930553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45962.622339930553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45962.622339930553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45962.622339930553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45962.622339930553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45962.622339930553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45962.622339930553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45962.622339930553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45962.622339930553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45962.622339930553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45962.622339930553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45962.622339930553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45962.622339930553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45962.622339930553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45962.622339930553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45962.622339930553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45962.622339930553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45962.622339930553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45962.622339930553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45962.622339930553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45962.622339930553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45962.622339930553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45962.622339930553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45962.622339930553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45962.622339930553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45962.622339930553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45962.622339930553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45962.622339930553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45962.622339930553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45962.622339930553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45962.622339930553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45962.622339930553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45962.622339930553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45962.622339930553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45962.622339930553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45962.622339930553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45962.622339930553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45962.622339930553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45962.622339930553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45962.622339930553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45962.622339930553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45962.622339930553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45962.622339930553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45962.622339930553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45962.622339930553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45962.622339930553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45962.622339930553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45962.622339930553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45962.622339930553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45962.622339930553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45962.622339930553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45962.622339930553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45962.622339930553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45962.622339930553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45962.622339930553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45962.622339930553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45962.622339930553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45962.622339930553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45962.622339930553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45962.622339930553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45962.622339930553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45962.622339930553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45962.622339930553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45962.622339930553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45962.622339930553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45962.622339930553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45962.622339930553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45962.622339930553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45962.622339930553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45962.622339930553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45962.622339930553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45962.622339930553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45962.622339930553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45962.622339930553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45962.622339930553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45962.622339930553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45962.622339930553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45962.622339930553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45962.622339930553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45962.622339930553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45962.622339930553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45962.622339930553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45962.622339930553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45962.622339930553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45962.622339930553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45962.622339930553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45962.622339930553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45962.622339930553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45962.622339930553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45962.622339930553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45962.622339930553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45962.622339930553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45962.622339930553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45962.622339930553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45962.622339930553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45962.622339930553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45962.622339930553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45962.622339930553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45962.622339930553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45962.622339930553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45962.622339930553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45962.622339930553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45962.622339930553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45962.622339930553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45962.622339930553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45962.622339930553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45962.622339930553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45962.622339930553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45962.622339930553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45962.622339930553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45962.622339930553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45962.622339930553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45962.622339930553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45962.622339930553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45962.622339930553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45962.622339930553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45962.622339930553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45962.622339930553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45962.622339930553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45962.622339930553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45962.622339930553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45962.622339930553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45962.622339930553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45962.622339930553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45962.622339930553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45962.622339930553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45962.622339930553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45962.622339930553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45962.622339930553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45962.622339930553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45962.622339930553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45962.622339930553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45962.622339930553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45962.622339930553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45962.622339930553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45962.622339930553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45962.622339930553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45962.622339930553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45962.622339930553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45962.622339930553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45962.622339930553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45962.622339930553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45962.622339930553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45962.622339930553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45962.622339930553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45962.622339930553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45962.622339930553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45962.622339930553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45962.622339930553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45962.622339930553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45962.622339930553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45962.622339930553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45962.622339930553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45962.622339930553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45962.622339930553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45962.622339930553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45962.622339930553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45962.622339930553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45962.622339930553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45962.622339930553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45962.622339930553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45962.622339930553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45962.622339930553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45962.622339930553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45962.622339930553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45962.622339930553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45962.622339930553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45962.622339930553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45962.622339930553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45962.622339930553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45962.622339930553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45962.622339930553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45962.622339930553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45962.622339930553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45962.622339930553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45962.622339930553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45962.622339930553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45962.622339930553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45962.622339930553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45962.622339930553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45962.622339930553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45962.622339930553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45962.622339930553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45962.622339930553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45962.622339930553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45962.622339930553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45962.622339930553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45962.622339930553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45962.622339930553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45962.622339930553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45962.622339930553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45962.622339930553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45962.622339930553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45962.622339930553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45962.622339930553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45962.622339930553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45962.622339930553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45962.622339930553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45962.622339930553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45962.622339930553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45962.622339930553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45962.622339930553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45962.622339930553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45962.622339930553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45962.622339930553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45962.622339930553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45962.622339930553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45962.622339930553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45962.622339930553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45962.622339930553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45962.622339930553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45962.622339930553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45962.622339930553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45962.622339930553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45962.622339930553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45962.622339930553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45962.622339930553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45962.622339930553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45962.622339930553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45962.622339930553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45962.622339930553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45962.622339930553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45962.622339930553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45962.622339930553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45962.622339930553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45962.622339930553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45962.622339930553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45962.622339930553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45962.622339930553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45962.622339930553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45962.622339930553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45962.622339930553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45962.622339930553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45962.622339930553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45962.622339930553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45962.622339930553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45962.622339930553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45962.622339930553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45962.622339930553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45962.622339930553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45962.622339930553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45962.622339930553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45962.622339930553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45962.622339930553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45962.622339930553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45962.622339930553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45962.622339930553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45962.622339930553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45962.622339930553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45962.622339930553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45962.622339930553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45962.622339930553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45962.622339930553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45962.622339930553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45962.622339930553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45962.622339930553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45962.622339930553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45962.622339930553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45962.622339930553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45962.622339930553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45962.622339930553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45962.622339930553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45962.622339930553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45962.622339930553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45962.622339930553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45962.622339930553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45962.622339930553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45962.622339930553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45962.622339930553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45962.622339930553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45962.622339930553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45962.622339930553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45962.622339930553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45962.622339930553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45962.622339930553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45962.622339930553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45962.622339930553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45962.622339930553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45962.622339930553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45962.622339930553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45962.622339930553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45962.622339930553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45962.622339930553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45962.622339930553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45962.622339930553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45962.622339930553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45962.622339930553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45962.622339930553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45962.622339930553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45962.622339930553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45962.622339930553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45962.622339930553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45962.622339930553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45962.622339930553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45962.622339930553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45962.622339930553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45962.622339930553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45962.622339930553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45962.622339930553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45962.622339930553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45962.622339930553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45962.622339930553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45962.622339930553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45962.622339930553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45962.622339930553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45962.622339930553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45962.622339930553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45962.622339930553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45962.622339930553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45962.622339930553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45962.622339930553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45962.622339930553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45962.622339930553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45962.622339930553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45962.622339930553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45962.622339930553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45962.622339930553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45962.622339930553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45962.622339930553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45962.622339930553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45962.622339930553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45962.622339930553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45962.622339930553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45962.622339930553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45962.622339930553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45962.622339930553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45962.622339930553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45962.622339930553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45962.622339930553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45962.622339930553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45962.622339930553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45962.622339930553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45962.622339930553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45962.622339930553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45962.622339930553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45962.622339930553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45962.622339930553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45962.622339930553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45962.622339930553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45962.622339930553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45962.622339930553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45962.622339930553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45962.622339930553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45962.622339930553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45962.622339930553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45962.622339930553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45962.622339930553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45962.622339930553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45962.622339930553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45962.622339930553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45962.622339930553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45962.622339930553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45962.622339930553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45962.622339930553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45962.622339930553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45962.622339930553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45962.622339930553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45962.622339930553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45962.622339930553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45962.622339930553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45962.622339930553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45962.622339930553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45962.622339930553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45962.622339930553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45962.622339930553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45962.622339930553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45962.622339930553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45962.622339930553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45962.622339930553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45962.622339930553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45962.622339930553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45962.622339930553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45962.622339930553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45962.622339930553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45962.622339930553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45962.622339930553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45962.622339930553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45962.622339930553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45962.622339930553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45962.622339930553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45962.622339930553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45962.622339930553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45962.622339930553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45962.622339930553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45962.622339930553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45962.622339930553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45962.622339930553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45962.622339930553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45962.622339930553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45962.622339930553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45962.622339930553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45962.622339930553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45962.622339930553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45962.622339930553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45962.622339930553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45962.622339930553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45962.622339930553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45962.622339930553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45962.622339930553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45962.622339930553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45962.622339930553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45962.622339930553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45962.622339930553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45962.622339930553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45962.622339930553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45962.622339930553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45962.622339930553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45962.622339930553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45962.622339930553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45962.622339930553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45962.622339930553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45962.622339930553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45962.622339930553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45962.622339930553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45962.622339930553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45962.622339930553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45962.622339930553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45962.622339930553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45962.622339930553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45962.622339930553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45962.622339930553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45962.622339930553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45962.622339930553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45962.622339930553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45962.622339930553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45962.622339930553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45962.622339930553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45962.622339930553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45962.622339930553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45962.622339930553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45962.622339930553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45962.622339930553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45962.622339930553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45962.622339930553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45962.622339930553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45962.622339930553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45962.622339930553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45962.622339930553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45962.622339930553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45962.622339930553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45962.622339930553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45962.622339930553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45962.622339930553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45962.622339930553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45962.622339930553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45962.622339930553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45962.622339930553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45962.622339930553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45962.622339930553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45962.622339930553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45962.622339930553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45962.622339930553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45962.622339930553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45962.622339930553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45962.622339930553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45962.622339930553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45962.622339930553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45962.622339930553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45962.622339930553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45962.622339930553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45962.622339930553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45962.622339930553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45962.622339930553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45962.622339930553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45962.622339930553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45962.622339930553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45962.622339930553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45962.622339930553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45962.622339930553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45962.622339930553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45962.622339930553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45962.622339930553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45962.622339930553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45962.622339930553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45962.622339930553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45962.622339930553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45962.622339930553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45962.622339930553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45962.622339930553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45962.622339930553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45962.622339930553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45962.622339930553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45962.622339930553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45962.622339930553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45962.622339930553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45962.622339930553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45962.622339930553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45962.622339930553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45962.622339930553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45962.622339930553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45962.622339930553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45962.622339930553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45962.622339930553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45962.622339930553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45962.622339930553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45962.622339930553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45962.622339930553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45962.622339930553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45962.622339930553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45962.622339930553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45962.622339930553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45962.622339930553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45962.622339930553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45962.622339930553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45962.622339930553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45962.622339930553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45962.622339930553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45962.622339930553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45962.622339930553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45962.622339930553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45962.622339930553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45962.622339930553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45962.622339930553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45962.622339930553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45962.622339930553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45962.622339930553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45962.622339930553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45962.622339930553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45962.622339930553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45962.622339930553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45962.622339930553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45962.622339930553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45962.622339930553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45962.622339930553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45962.622339930553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45962.622339930553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45962.622339930553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45962.622339930553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45962.622339930553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45962.622339930553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45962.622339930553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45962.622339930553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45962.622339930553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45962.622339930553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45962.622339930553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45962.622339930553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45962.622339930553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45962.622339930553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45962.622339930553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45962.622339930553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45962.622339930553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45962.622339930553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45962.622339930553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45962.622339930553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45962.622339930553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45962.622339930553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45962.622339930553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45962.622339930553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45962.622339930553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45962.622339930553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45962.622339930553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45962.622339930553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45962.622339930553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45962.622339930553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45962.622339930553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45962.622339930553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45962.622339930553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45962.622339930553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45962.622339930553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45962.622339930553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45962.622339930553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45962.622339930553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45962.622339930553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45962.622339930553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45962.622339930553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45962.622339930553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45962.622339930553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45962.622339930553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45962.622339930553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45962.622339930553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45962.622339930553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45962.622339930553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45962.622339930553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45962.622339930553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45962.622339930553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45962.622339930553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45962.622339930553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45962.622339930553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45962.622339930553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45962.622339930553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45962.622339930553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45962.622339930553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45962.622339930553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45962.622339930553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45962.622339930553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45962.622339930553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45962.622339930553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45962.622339930553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45962.622339930553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45962.622339930553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45962.622339930553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45962.622339930553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45962.622339930553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45962.622339930553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45962.622339930553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45962.622339930553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45962.622339930553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45962.622339930553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45962.622339930553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45962.622339930553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45962.622339930553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45962.622339930553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45962.622339930553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45962.622339930553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45962.622339930553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45962.622339930553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45962.622339930553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45962.622339930553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45962.622339930553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45962.622339930553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45962.622339930553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45962.622339930553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45962.622339930553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45962.622339930553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45962.622339930553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45962.622339930553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45962.622339930553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45962.622339930553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39113</v>
      </c>
      <c r="B2" s="93" t="str">
        <f>IFERROR(VLOOKUP(D2,DB!A:K,11,0),"")</f>
        <v>R4</v>
      </c>
      <c r="C2" s="96">
        <v>1</v>
      </c>
      <c r="D2" s="93" t="s">
        <v>35092</v>
      </c>
      <c r="E2" s="97" t="s">
        <v>39021</v>
      </c>
      <c r="F2" s="98">
        <v>45703.480717592596</v>
      </c>
      <c r="G2" s="99">
        <f ca="1">IFERROR(NOW()-F2,"")</f>
        <v>259.14162233795651</v>
      </c>
      <c r="H2" s="98">
        <v>45703.474768518521</v>
      </c>
      <c r="I2" s="98" t="str">
        <f>IFERROR(VLOOKUP(D2,DB!A:F,6,0),"")</f>
        <v>SCECO</v>
      </c>
      <c r="J2" s="98" t="str">
        <f>IFERROR(VLOOKUP(D2,DB!A:G,7,0),"")</f>
        <v>Dead</v>
      </c>
      <c r="K2" s="100" t="s">
        <v>39114</v>
      </c>
      <c r="L2" s="93" t="str">
        <f>IFERROR(VLOOKUP(D2,DB!A:I,9,0),"")</f>
        <v>Latis</v>
      </c>
    </row>
    <row r="3" spans="1:16" ht="26.25" customHeight="1">
      <c r="A3" s="168" t="s">
        <v>39115</v>
      </c>
      <c r="B3" s="118" t="str">
        <f>IFERROR(VLOOKUP(D3,DB!A:K,11,0),"")</f>
        <v>R4</v>
      </c>
      <c r="C3" s="119">
        <v>1</v>
      </c>
      <c r="D3" s="93" t="s">
        <v>28974</v>
      </c>
      <c r="E3" s="97" t="s">
        <v>39021</v>
      </c>
      <c r="F3" s="122">
        <v>45960.96875</v>
      </c>
      <c r="G3" s="123">
        <f ca="1">IFERROR(NOW()-F3,"")</f>
        <v>1.6535899305526982</v>
      </c>
      <c r="H3" s="122">
        <v>45960.963101851848</v>
      </c>
      <c r="I3" s="118" t="str">
        <f>IFERROR(VLOOKUP(D3,DB!A:F,6,0),"")</f>
        <v>SCECO</v>
      </c>
      <c r="J3" s="118" t="str">
        <f>IFERROR(VLOOKUP(D3,DB!A:G,7,0),"")</f>
        <v>Weak</v>
      </c>
      <c r="K3" s="124" t="s">
        <v>39116</v>
      </c>
      <c r="L3" s="120" t="str">
        <f>IFERROR(VLOOKUP(D3,DB!A:I,9,0),"")</f>
        <v>Latis</v>
      </c>
    </row>
    <row r="4" spans="1:16" ht="15" customHeight="1">
      <c r="A4" s="118"/>
      <c r="B4" s="118" t="str">
        <f>IFERROR(VLOOKUP(D4,DB!A:K,11,0),"")</f>
        <v/>
      </c>
      <c r="C4" s="119"/>
      <c r="D4" s="120"/>
      <c r="E4" s="97"/>
      <c r="F4" s="122"/>
      <c r="G4" s="123">
        <f ca="1">IFERROR(NOW()-F4,"")</f>
        <v>45962.622339930553</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45962.622339930553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45962.622339930553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45962.622339930553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45962.622339930553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45962.622339930553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45962.622339930553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45962.622339930553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45962.622339930553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45962.622339930553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45962.622339930553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45962.622339930553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45962.622339930553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45962.622339930553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45962.622339930553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45962.622339930553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45962.622339930553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45962.622339930553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45962.622339930553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45962.622339930553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45962.622339930553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45962.622339930553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45962.622339930553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45962.622339930553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45962.622339930553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45962.622339930553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45962.622339930553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45962.622339930553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45962.622339930553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45962.622339930553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45962.622339930553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45962.622339930553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45962.622339930553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45962.622339930553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45962.622339930553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45962.622339930553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45962.622339930553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45962.622339930553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45962.622339930553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45962.622339930553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45962.622339930553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45962.622339930553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45962.622339930553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45962.622339930553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45962.622339930553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45962.622339930553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45962.622339930553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45962.622339930553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45962.622339930553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45962.622339930553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45962.622339930553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45962.622339930553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45962.622339930553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45962.622339930553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45962.622339930553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45962.622339930553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45962.622339930553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45962.622339930553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45962.622339930553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45962.622339930553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45962.622339930553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45962.622339930553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45962.622339930553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45962.622339930553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45962.622339930553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45962.622339930553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45962.622339930553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45962.622339930553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45962.622339930553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45962.622339930553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45962.622339930553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45962.622339930553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45962.622339930553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45962.622339930553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45962.622339930553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45962.622339930553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45962.622339930553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45962.622339930553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45962.622339930553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45962.622339930553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45962.622339930553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45962.622339930553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45962.622339930553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45962.622339930553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45962.622339930553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45962.622339930553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45962.622339930553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45962.622339930553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45962.622339930553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45962.622339930553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45962.622339930553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45962.622339930553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45962.622339930553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45962.622339930553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45962.622339930553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45962.622339930553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45962.622339930553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45962.622339930553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45962.622339930553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45962.622339930553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45962.622339930553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45962.622339930553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45962.622339930553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45962.622339930553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45962.622339930553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45962.622339930553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45962.622339930553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45962.622339930553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45962.622339930553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45962.622339930553</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45962.622339930553</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70.790279745364387</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39104</v>
      </c>
      <c r="F3" s="38">
        <v>45926.188877314817</v>
      </c>
      <c r="G3" s="143">
        <f t="shared" ref="G3" ca="1" si="0">IFERROR(NOW()-F3,"")</f>
        <v>36.433462615736062</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39104</v>
      </c>
      <c r="F4" s="152">
        <v>45948.661111111112</v>
      </c>
      <c r="G4" s="153">
        <f ca="1">IFERROR(NOW()-F4,"")</f>
        <v>13.961228819440294</v>
      </c>
      <c r="H4" s="152">
        <v>45948.661111111112</v>
      </c>
      <c r="I4" s="151" t="str">
        <f>IFERROR(VLOOKUP(D4,DB!A:F,6,0),"")</f>
        <v>SCECO</v>
      </c>
      <c r="J4" s="151" t="str">
        <f>IFERROR(VLOOKUP(D4,DB!A:G,7,0),"")</f>
        <v>Dead</v>
      </c>
      <c r="K4" s="151" t="s">
        <v>39122</v>
      </c>
      <c r="L4" s="151" t="str">
        <f>IFERROR(VLOOKUP(D4,DB!A:I,9,0),"")</f>
        <v>Latis</v>
      </c>
    </row>
    <row r="5" spans="1:13" ht="15">
      <c r="A5" s="151"/>
      <c r="B5" s="151" t="str">
        <f>IFERROR(VLOOKUP(D5,DB!A:K,11,0),"")</f>
        <v/>
      </c>
      <c r="C5" s="151"/>
      <c r="D5" s="151"/>
      <c r="E5" s="151"/>
      <c r="F5" s="152"/>
      <c r="G5" s="153">
        <f ca="1">IFERROR(NOW()-F5,"")</f>
        <v>45962.622339930553</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45962.622339930553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45962.622339930553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45962.622339930553</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45962.622339930553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45962.622339930553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45962.622339930553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45962.622339930553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45962.622339930553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45962.622339930553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45962.622339930553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45962.622339930553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45962.622339930553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45962.622339930553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45962.622339930553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45962.622339930553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45962.622339930553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45962.622339930553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45962.622339930553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45962.622339930553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45962.622339930553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45962.622339930553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45962.622339930553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45962.622339930553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45962.622339930553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45962.622339930553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45962.622339930553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45962.622339930553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45962.622339930553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45962.622339930553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45962.622339930553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45962.622339930553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45962.622339930553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45962.622339930553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45962.622339930553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45962.622339930553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45962.622339930553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45962.622339930553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45962.622339930553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45962.622339930553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45962.622339930553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45962.622339930553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45962.622339930553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45962.622339930553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45962.622339930553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45962.622339930553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45962.622339930553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45962.622339930553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45962.622339930553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45962.622339930553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45962.622339930553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45962.622339930553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45962.622339930553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45962.622339930553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45962.622339930553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45962.622339930553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45962.622339930553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45962.622339930553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45962.622339930553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45962.622339930553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45962.622339930553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45962.622339930553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45962.622339930553</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45962.622339930553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45962.622339930553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45962.622339930553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45962.622339930553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45962.622339930553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45962.622339930553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45962.622339930553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45962.622339930553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45962.622339930553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45962.622339930553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45962.622339930553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45962.622339930553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45962.622339930553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45962.622339930553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45962.622339930553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45962.622339930553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45962.622339930553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45962.622339930553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45962.622339930553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45962.622339930553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45962.622339930553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45962.622339930553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45962.622339930553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45962.622339930553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45962.622339930553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45962.622339930553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45962.622339930553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45962.622339930553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45962.622339930553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45962.622339930553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45962.622339930553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45962.622339930553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45962.622339930553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45962.622339930553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45962.622339930553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45962.622339930553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45962.622339930553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45962.622339930553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45962.622339930553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45962.622339930553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45962.622339930553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45962.622339930553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45962.622339930553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45962.622339930553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45962.622339930553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45962.622339930553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45962.622339930553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45962.622339930553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45962.622339930553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45962.622339930553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45962.622339930553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45962.622339930553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45962.622339930553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45962.622339930553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45962.622339930553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45962.622339930553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45962.622339930553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45962.622339930553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45962.622339930553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45962.622339930553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45962.622339930553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45962.622339930553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45962.622339930553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45962.622339930553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45962.622339930553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45962.622339930553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45962.622339930553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45962.622339930553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45962.622339930553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45962.622339930553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45962.622339930553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45962.622339930553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45962.622339930553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45962.622339930553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45962.622339930553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45962.622339930553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45962.622339930553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45962.622339930553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45962.622339930553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45962.622339930553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45962.622339930553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45962.622339930553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45962.622339930553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45962.622339930553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45962.622339930553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45962.622339930553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45962.622339930553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45962.622339930553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45962.622339930553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45962.622339930553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45962.622339930553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45962.622339930553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45962.622339930553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45962.622339930553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45962.622339930553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45962.622339930553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45962.622339930553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45962.622339930553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45962.622339930553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45962.622339930553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45962.622339930553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45962.622339930553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45962.622339930553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45962.622339930553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45962.622339930553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45962.622339930553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45962.622339930553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45962.622339930553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45962.622339930553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45962.622339930553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45962.622339930553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45962.622339930553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45962.622339930553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45962.622339930553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45962.622339930553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45962.622339930553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45962.622339930553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45962.622339930553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45962.622339930553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45962.622339930553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45962.622339930553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45962.622339930553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45962.622339930553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45962.622339930553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45962.622339930553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45962.622339930553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45962.622339930553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45962.622339930553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45962.622339930553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45962.622339930553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45962.622339930553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45962.622339930553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45962.622339930553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45962.622339930553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45962.622339930553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45962.622339930553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45962.622339930553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45962.622339930553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45962.622339930553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45962.622339930553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45962.622339930553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45962.622339930553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45962.622339930553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45962.622339930553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45962.622339930553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45962.622339930553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45962.622339930553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45962.622339930553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45962.622339930553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45962.622339930553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45962.622339930553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45962.622339930553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45962.622339930553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45962.622339930553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45962.622339930553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45962.622339930553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45962.622339930553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45962.622339930553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45962.622339930553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45962.622339930553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45962.622339930553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45962.622339930553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45962.622339930553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45962.622339930553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45962.622339930553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45962.622339930553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45962.622339930553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45962.622339930553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45962.622339930553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45962.622339930553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45962.622339930553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45962.622339930553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45962.622339930553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45962.622339930553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45962.622339930553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45962.622339930553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45962.622339930553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45962.622339930553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45962.622339930553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45962.622339930553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45962.622339930553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45962.622339930553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45962.622339930553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45962.622339930553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45962.622339930553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45962.622339930553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45962.622339930553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45962.622339930553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45962.622339930553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45962.622339930553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45962.622339930553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45962.622339930553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45962.622339930553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45962.622339930553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45962.622339930553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45962.622339930553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45962.622339930553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45962.622339930553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45962.622339930553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45962.622339930553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45962.622339930553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45962.622339930553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45962.622339930553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45962.622339930553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45962.622339930553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45962.622339930553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45962.622339930553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45962.622339930553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45962.622339930553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45962.622339930553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45962.622339930553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45962.622339930553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45962.622339930553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45962.622339930553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45962.622339930553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45962.622339930553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45962.622339930553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45962.622339930553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45962.622339930553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45962.622339930553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45962.622339930553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45962.622339930553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45962.622339930553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45962.622339930553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45962.622339930553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45962.622339930553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45962.622339930553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45962.622339930553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45962.622339930553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45962.622339930553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45962.622339930553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45962.622339930553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45962.622339930553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45962.622339930553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45962.622339930553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45962.622339930553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45962.622339930553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45962.622339930553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45962.622339930553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45962.622339930553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45962.622339930553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45962.622339930553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45962.622339930553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45962.622339930553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45962.622339930553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45962.622339930553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45962.622339930553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45962.622339930553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45962.622339930553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45962.622339930553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45962.622339930553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45962.622339930553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45962.622339930553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45962.622339930553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45962.622339930553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45962.622339930553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45962.622339930553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45962.622339930553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45962.622339930553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45962.622339930553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45962.622339930553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45962.622339930553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45962.622339930553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45962.622339930553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45962.622339930553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45962.622339930553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45962.622339930553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45962.622339930553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45962.622339930553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45962.622339930553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45962.622339930553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45962.622339930553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45962.622339930553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45962.622339930553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45962.622339930553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45962.622339930553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45962.622339930553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45962.622339930553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45962.622339930553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45962.622339930553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45962.622339930553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45962.622339930553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45962.622339930553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45962.622339930553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45962.622339930553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45962.622339930553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45962.622339930553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45962.622339930553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45962.622339930553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45962.622339930553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45962.622339930553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45962.622339930553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45962.622339930553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45962.622339930553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45962.622339930553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45962.622339930553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45962.622339930553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45962.622339930553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45962.622339930553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45962.622339930553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45962.622339930553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45962.622339930553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45962.622339930553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45962.622339930553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45962.622339930553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45962.622339930553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45962.622339930553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45962.622339930553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45962.622339930553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45962.622339930553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45962.622339930553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45962.622339930553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45962.622339930553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45962.622339930553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45962.622339930553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45962.622339930553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45962.622339930553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45962.622339930553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45962.622339930553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45962.622339930553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45962.622339930553</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1</v>
      </c>
      <c r="D2" s="102" t="s">
        <v>38539</v>
      </c>
      <c r="E2" s="105" t="s">
        <v>39021</v>
      </c>
      <c r="F2" s="106"/>
      <c r="G2" s="76">
        <f ca="1">IFERROR(NOW()-F2,"-")</f>
        <v>45962.622339930553</v>
      </c>
      <c r="H2" s="106">
        <v>45962.544999999998</v>
      </c>
      <c r="I2" s="102" t="str">
        <f>IFERROR(VLOOKUP(D2,DB!A:F,6,0),"")</f>
        <v>Generator-SG</v>
      </c>
      <c r="J2" s="101" t="str">
        <f>IFERROR(VLOOKUP(D2,DB!A:G,7,0),"")</f>
        <v>Vandalized</v>
      </c>
      <c r="K2" s="107" t="s">
        <v>39124</v>
      </c>
      <c r="L2" s="108" t="str">
        <f>IFERROR(VLOOKUP(D2,DB!A:I,9,0),"")</f>
        <v>Latis</v>
      </c>
    </row>
    <row r="3" spans="1:16383" ht="31.5" customHeight="1">
      <c r="A3" s="103" t="s">
        <v>39125</v>
      </c>
      <c r="B3" s="102" t="str">
        <f>IFERROR(VLOOKUP(D3,DB!A:K,11,0),"")</f>
        <v>R6</v>
      </c>
      <c r="C3" s="104">
        <v>1</v>
      </c>
      <c r="D3" s="102" t="s">
        <v>29382</v>
      </c>
      <c r="E3" s="105" t="s">
        <v>39021</v>
      </c>
      <c r="F3" s="106">
        <v>45962.580717592595</v>
      </c>
      <c r="G3" s="76">
        <f ca="1">IFERROR(NOW()-F3,"-")</f>
        <v>4.1622337957960553E-2</v>
      </c>
      <c r="H3" s="106">
        <v>45962.574988425928</v>
      </c>
      <c r="I3" s="102" t="str">
        <f>IFERROR(VLOOKUP(D3,DB!A:F,6,0),"")</f>
        <v>SCECO</v>
      </c>
      <c r="J3" s="101" t="str">
        <f>IFERROR(VLOOKUP(D3,DB!A:G,7,0),"")</f>
        <v>Dead</v>
      </c>
      <c r="K3" s="107" t="s">
        <v>39126</v>
      </c>
      <c r="L3" s="108" t="str">
        <f>IFERROR(VLOOKUP(D3,DB!A:I,9,0),"")</f>
        <v>Latis</v>
      </c>
    </row>
    <row r="4" spans="1:16383" ht="31.5" customHeight="1">
      <c r="A4" s="103"/>
      <c r="B4" s="102" t="str">
        <f>IFERROR(VLOOKUP(D4,DB!A:K,11,0),"")</f>
        <v/>
      </c>
      <c r="C4" s="104"/>
      <c r="D4" s="102"/>
      <c r="E4" s="105"/>
      <c r="F4" s="106"/>
      <c r="G4" s="76">
        <f ca="1">IFERROR(NOW()-F4,"-")</f>
        <v>45962.622339930553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45962.622339930553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45962.622339930553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69"/>
      <c r="E7" s="105"/>
      <c r="F7" s="106"/>
      <c r="G7" s="76">
        <f ca="1">IFERROR(NOW()-F7,"-")</f>
        <v>45962.622339930553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45962.622339930553</v>
      </c>
      <c r="H8" s="106"/>
      <c r="I8" s="102" t="str">
        <f>IFERROR(VLOOKUP(D8,DB!A:F,6,0),"")</f>
        <v/>
      </c>
      <c r="J8" s="101" t="str">
        <f>IFERROR(VLOOKUP(D8,DB!A:G,7,0),"")</f>
        <v/>
      </c>
      <c r="K8" s="107"/>
      <c r="L8" s="108" t="str">
        <f>IFERROR(VLOOKUP(D8,DB!A:I,9,0),"")</f>
        <v/>
      </c>
    </row>
    <row r="9" spans="1:16383" ht="31.5" customHeight="1">
      <c r="A9" s="103"/>
      <c r="B9" s="102" t="str">
        <f>IFERROR(VLOOKUP(D9,DB!A:K,11,0),"")</f>
        <v/>
      </c>
      <c r="C9" s="104"/>
      <c r="D9"/>
      <c r="E9" s="105"/>
      <c r="F9" s="106"/>
      <c r="G9" s="76">
        <f ca="1">IFERROR(NOW()-F9,"-")</f>
        <v>45962.622339930553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45962.622339930553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45962.622339930553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45962.622339930553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45962.622339930553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45962.622339930553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45962.622339930553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45962.622339930553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45962.622339930553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45962.622339930553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45962.622339930553</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45962.622339930553</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45962.622339930553</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45962.622339930553</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45962.622339930553</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45962.622339930553</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45962.622339930553</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2025-11-01T11:56:11Z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