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93" documentId="120_S{2AC9BD13-BADA-5192-A53E-5A8FF88502F6}" xr6:coauthVersionLast="47" xr6:coauthVersionMax="47" xr10:uidLastSave="{7C3549D1-561E-477C-A19B-176151F19DAA}"/>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I3" i="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<sst xmlns="http://schemas.openxmlformats.org/spreadsheetml/2006/main" count="180304" uniqueCount="39137">
  <si>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</si>
  <si>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</si>
  <si>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</si>
  <si>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</si>
  <si>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</si>
  <si>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</si>
  <si>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</si>
  <si>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</si>
  <si>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</si>
  <si>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</si>
  <si>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</si>
  <si>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</si>
  <si>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</si>
  <si>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</si>
  <si>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</si>
  <si>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</si>
  <si>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</si>
  <si>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</si>
  <si>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</si>
  <si>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</si>
  <si>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</si>
  <si>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</si>
  <si>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</si>
  <si>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</si>
  <si>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</si>
  <si>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</si>
  <si>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</si>
  <si>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</si>
  <si>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</si>
  <si>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</si>
  <si>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</si>
  <si>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</si>
  <si>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</si>
  <si>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</si>
  <si>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</si>
  <si>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</si>
  <si>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</si>
  <si>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</si>
  <si>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</si>
  <si>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</si>
  <si>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</si>
  <si>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</si>
  <si>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</si>
  <si>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</si>
  <si>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</si>
  <si>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</si>
  <si>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</si>
  <si>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</si>
  <si>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</si>
  <si>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</si>
  <si>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</si>
  <si>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</si>
  <si>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</si>
  <si>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</si>
  <si>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</si>
  <si>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</si>
  <si>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</si>
  <si>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</si>
  <si>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</si>
  <si>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</si>
  <si>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</si>
  <si>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</si>
  <si>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</si>
  <si>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</si>
  <si>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</si>
  <si>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</si>
  <si>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</si>
  <si>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</si>
  <si>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</si>
  <si>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</si>
  <si>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</si>
  <si>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</si>
  <si>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</si>
  <si>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</si>
  <si>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</si>
  <si>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</si>
  <si>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</si>
  <si>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</si>
  <si>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</si>
  <si>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</si>
  <si>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</si>
  <si>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</si>
  <si>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</si>
  <si>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</si>
  <si>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</si>
  <si>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</si>
  <si>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</si>
  <si>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</si>
  <si>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</si>
  <si>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</si>
  <si>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</si>
  <si>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</si>
  <si>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</si>
  <si>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</si>
  <si>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</si>
  <si>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</si>
  <si>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</si>
  <si>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</si>
  <si>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</si>
  <si>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</si>
  <si>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</si>
  <si>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</si>
  <si>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</si>
  <si>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</si>
  <si>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</si>
  <si>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</si>
  <si>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</si>
  <si>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</si>
  <si>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</si>
  <si>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</si>
  <si>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</si>
  <si>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</si>
  <si>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</si>
  <si>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</si>
  <si>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</si>
  <si>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</si>
  <si>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</si>
  <si>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</si>
  <si>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</si>
  <si>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</si>
  <si>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</si>
  <si>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</si>
  <si>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</si>
  <si>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</si>
  <si>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</si>
  <si>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</si>
  <si>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</si>
  <si>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</si>
  <si>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</si>
  <si>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</si>
  <si>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</si>
  <si>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</si>
  <si>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</si>
  <si>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</si>
  <si>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</si>
  <si>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</si>
  <si>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</si>
  <si>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</si>
  <si>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</si>
  <si>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</si>
  <si>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</si>
  <si>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</si>
  <si>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</si>
  <si>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</si>
  <si>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</si>
  <si>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</si>
  <si>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</si>
  <si>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</si>
  <si>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</si>
  <si>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</si>
  <si>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</si>
  <si>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</si>
  <si>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</si>
  <si>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</si>
  <si>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</si>
  <si>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</si>
  <si>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</si>
  <si>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</si>
  <si>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</si>
  <si>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</si>
  <si>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</si>
  <si>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</si>
  <si>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</si>
  <si>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</si>
  <si>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</si>
  <si>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</si>
  <si>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</si>
  <si>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</si>
  <si>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</si>
  <si>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</si>
  <si>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</si>
  <si>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</si>
  <si>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</si>
  <si>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</si>
  <si>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</si>
  <si>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</si>
  <si>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</si>
  <si>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</si>
  <si>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</si>
  <si>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</si>
  <si>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</si>
  <si>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</si>
  <si>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</si>
  <si>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</si>
  <si>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</si>
  <si>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</si>
  <si>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</si>
  <si>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</si>
  <si>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</si>
  <si>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</si>
  <si>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</si>
  <si>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</si>
  <si>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</si>
  <si>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</si>
  <si>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</si>
  <si>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</si>
  <si>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</si>
  <si>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</si>
  <si>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</si>
  <si>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</si>
  <si>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</si>
  <si>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</si>
  <si>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</si>
  <si>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</si>
  <si>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</si>
  <si>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</si>
  <si>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</si>
  <si>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</si>
  <si>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</si>
  <si>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</si>
  <si>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</si>
  <si>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</si>
  <si>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</si>
  <si>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</si>
  <si>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</si>
  <si>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</si>
  <si>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</si>
  <si>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</si>
  <si>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</si>
  <si>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</si>
  <si>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</si>
  <si>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</si>
  <si>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</si>
  <si>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</si>
  <si>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</si>
  <si>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</si>
  <si>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</si>
  <si>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</si>
  <si>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</si>
  <si>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</si>
  <si>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</si>
  <si>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</si>
  <si>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</si>
  <si>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</si>
  <si>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</si>
  <si>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</si>
  <si>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</si>
  <si>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</si>
  <si>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</si>
  <si>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</si>
  <si>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</si>
  <si>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</si>
  <si>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</si>
  <si>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</si>
  <si>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</si>
  <si>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</si>
  <si>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</si>
  <si>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</si>
  <si>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</si>
  <si>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</si>
  <si>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</si>
  <si>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</si>
  <si>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</si>
  <si>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</si>
  <si>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</si>
  <si>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</si>
  <si>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</si>
  <si>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</si>
  <si>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</si>
  <si>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</si>
  <si>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</si>
  <si>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</si>
  <si>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</si>
  <si>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</si>
  <si>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</si>
  <si>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</si>
  <si>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</si>
  <si>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</si>
  <si>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</si>
  <si>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</si>
  <si>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</si>
  <si>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</si>
  <si>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</si>
  <si>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</si>
  <si>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</si>
  <si>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</si>
  <si>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</si>
  <si>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</si>
  <si>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</si>
  <si>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</si>
  <si>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</si>
  <si>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</si>
  <si>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</si>
  <si>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</si>
  <si>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</si>
  <si>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</si>
  <si>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</si>
  <si>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</si>
  <si>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</si>
  <si>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</si>
  <si>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</si>
  <si>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</si>
  <si>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</si>
  <si>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</si>
  <si>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</si>
  <si>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</si>
  <si>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</si>
  <si>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</si>
  <si>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</si>
  <si>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</si>
  <si>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</si>
  <si>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</si>
  <si>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</si>
  <si>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</si>
  <si>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</si>
  <si>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</si>
  <si>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</si>
  <si>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</si>
  <si>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</si>
  <si>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</si>
  <si>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</si>
  <si>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</si>
  <si>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</si>
  <si>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</si>
  <si>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</si>
  <si>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</si>
  <si>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</si>
  <si>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</si>
  <si>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</si>
  <si>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</si>
  <si>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</si>
  <si>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</si>
  <si>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</si>
  <si>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</si>
  <si>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</si>
  <si>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</si>
  <si>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</si>
  <si>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</si>
  <si>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</si>
  <si>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</si>
  <si>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</si>
  <si>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</si>
  <si>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</si>
  <si>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</si>
  <si>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</si>
  <si>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</si>
  <si>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</si>
  <si>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</si>
  <si>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</si>
  <si>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</si>
  <si>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</si>
  <si>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</si>
  <si>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</si>
  <si>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</si>
  <si>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</si>
  <si>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</si>
  <si>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</si>
  <si>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</si>
  <si>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</si>
  <si>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</si>
  <si>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</si>
  <si>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</si>
  <si>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</si>
  <si>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</si>
  <si>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</si>
  <si>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</si>
  <si>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</si>
  <si>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</si>
  <si>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</si>
  <si>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</si>
  <si>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</si>
  <si>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</si>
  <si>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</si>
  <si>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</si>
  <si>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</si>
  <si>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</si>
  <si>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</si>
  <si>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</si>
  <si>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</si>
  <si>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</si>
  <si>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</si>
  <si>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</si>
  <si>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</si>
  <si>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</si>
  <si>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</si>
  <si>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</si>
  <si>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</si>
  <si>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</si>
  <si>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</si>
  <si>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</si>
  <si>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</si>
  <si>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</si>
  <si>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</si>
  <si>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</si>
  <si>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</si>
  <si>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</si>
  <si>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</si>
  <si>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</si>
  <si>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</si>
  <si>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</si>
  <si>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</si>
  <si>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</si>
  <si>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</si>
  <si>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</si>
  <si>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</si>
  <si>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</si>
  <si>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</si>
  <si>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</si>
  <si>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</si>
  <si>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</si>
  <si>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</si>
  <si>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</si>
  <si>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</si>
  <si>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</si>
  <si>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</si>
  <si>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</si>
  <si>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</si>
  <si>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</si>
  <si>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</si>
  <si>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</si>
  <si>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</si>
  <si>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</si>
  <si>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</si>
  <si>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</si>
  <si>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</si>
  <si>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</si>
  <si>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</si>
  <si>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</si>
  <si>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</si>
  <si>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</si>
  <si>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</si>
  <si>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</si>
  <si>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</si>
  <si>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</si>
  <si>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</si>
  <si>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</si>
  <si>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</si>
  <si>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</si>
  <si>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</si>
  <si>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</si>
  <si>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</si>
  <si>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</si>
  <si>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</si>
  <si>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</si>
  <si>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</si>
  <si>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</si>
  <si>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</si>
  <si>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</si>
  <si>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</si>
  <si>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</si>
  <si>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</si>
  <si>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</si>
  <si>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</si>
  <si>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</si>
  <si>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</si>
  <si>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</si>
  <si>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</si>
  <si>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</si>
  <si>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</si>
  <si>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</si>
  <si>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</si>
  <si>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</si>
  <si>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</si>
  <si>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</si>
  <si>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</si>
  <si>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</si>
  <si>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</si>
  <si>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</si>
  <si>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</si>
  <si>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</si>
  <si>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</si>
  <si>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</si>
  <si>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</si>
  <si>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</si>
  <si>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</si>
  <si>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</si>
  <si>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</si>
  <si>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</si>
  <si>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</si>
  <si>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</si>
  <si>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</si>
  <si>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</si>
  <si>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</si>
  <si>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</si>
  <si>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</si>
  <si>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</si>
  <si>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</si>
  <si>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</si>
  <si>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</si>
  <si>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</si>
  <si>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</si>
  <si>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</si>
  <si>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</si>
  <si>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</si>
  <si>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</si>
  <si>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</si>
  <si>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</si>
  <si>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</si>
  <si>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</si>
  <si>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</si>
  <si>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</si>
  <si>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</si>
  <si>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</si>
  <si>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</si>
  <si>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</si>
  <si>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</si>
  <si>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</si>
  <si>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</si>
  <si>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</si>
  <si>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</si>
  <si>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</si>
  <si>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</si>
  <si>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</si>
  <si>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</si>
  <si>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</si>
  <si>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</si>
  <si>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</si>
  <si>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</si>
  <si>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</si>
  <si>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</si>
  <si>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</si>
  <si>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</si>
  <si>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</si>
  <si>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</si>
  <si>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</si>
  <si>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</si>
  <si>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</si>
  <si>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</si>
  <si>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</si>
  <si>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</si>
  <si>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</si>
  <si>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</si>
  <si>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</si>
  <si>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</si>
  <si>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</si>
  <si>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</si>
  <si>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</si>
  <si>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</si>
  <si>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</si>
  <si>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</si>
  <si>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</si>
  <si>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</si>
  <si>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</si>
  <si>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</si>
  <si>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</si>
  <si>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</si>
  <si>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</si>
  <si>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</si>
  <si>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</si>
  <si>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</si>
  <si>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</si>
  <si>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</si>
  <si>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</si>
  <si>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</si>
  <si>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</si>
  <si>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</si>
  <si>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</si>
  <si>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</si>
  <si>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</si>
  <si>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</si>
  <si>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</si>
  <si>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</si>
  <si>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</si>
  <si>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</si>
  <si>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</si>
  <si>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</si>
  <si>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</si>
  <si>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</si>
  <si>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</si>
  <si>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</si>
  <si>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</si>
  <si>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</si>
  <si>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</si>
  <si>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</si>
  <si>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</si>
  <si>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</si>
  <si>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</si>
  <si>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</si>
  <si>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</si>
  <si>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</si>
  <si>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</si>
  <si>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</si>
  <si>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</si>
  <si>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</si>
  <si>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</si>
  <si>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</si>
  <si>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</si>
  <si>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</si>
  <si>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</si>
  <si>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</si>
  <si>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</si>
  <si>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</si>
  <si>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</si>
  <si>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</si>
  <si>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</si>
  <si>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</si>
  <si>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</si>
  <si>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</si>
  <si>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</si>
  <si>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</si>
  <si>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</si>
  <si>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</si>
  <si>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</si>
  <si>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</si>
  <si>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</si>
  <si>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</si>
  <si>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</si>
  <si>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</si>
  <si>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</si>
  <si>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</si>
  <si>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</si>
  <si>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</si>
  <si>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</si>
  <si>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</si>
  <si>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</si>
  <si>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</si>
  <si>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</si>
  <si>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</si>
  <si>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</si>
  <si>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</si>
  <si>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</si>
  <si>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</si>
  <si>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</si>
  <si>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</si>
  <si>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</si>
  <si>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</si>
  <si>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</si>
  <si>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</si>
  <si>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</si>
  <si>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</si>
  <si>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</si>
  <si>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</si>
  <si>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</si>
  <si>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</si>
  <si>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</si>
  <si>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</si>
  <si>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</si>
  <si>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</si>
  <si>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</si>
  <si>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</si>
  <si>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</si>
  <si>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</si>
  <si>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</si>
  <si>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</si>
  <si>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</si>
  <si>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</si>
  <si>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</si>
  <si>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</si>
  <si>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</si>
  <si>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</si>
  <si>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</si>
  <si>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</si>
  <si>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</si>
  <si>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</si>
  <si>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</si>
  <si>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</si>
  <si>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</si>
  <si>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</si>
  <si>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</si>
  <si>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</si>
  <si>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</si>
  <si>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</si>
  <si>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</si>
  <si>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</si>
  <si>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</si>
  <si>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</si>
  <si>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</si>
  <si>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</si>
  <si>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</si>
  <si>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</si>
  <si>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</si>
  <si>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</si>
  <si>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</si>
  <si>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</si>
  <si>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</si>
  <si>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</si>
  <si>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</si>
  <si>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</si>
  <si>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</si>
  <si>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</si>
  <si>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</si>
  <si>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</si>
  <si>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</si>
  <si>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</si>
  <si>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</si>
  <si>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</si>
  <si>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</si>
  <si>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</si>
  <si>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</si>
  <si>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</si>
  <si>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</si>
  <si>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</si>
  <si>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</si>
  <si>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</si>
  <si>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</si>
  <si>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</si>
  <si>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</si>
  <si>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</si>
  <si>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</si>
  <si>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</si>
  <si>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</si>
  <si>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</si>
  <si>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</si>
  <si>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</si>
  <si>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</si>
  <si>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</si>
  <si>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</si>
  <si>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</si>
  <si>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</si>
  <si>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</si>
  <si>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</si>
  <si>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</si>
  <si>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</si>
  <si>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</si>
  <si>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</si>
  <si>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</si>
  <si>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</si>
  <si>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</si>
  <si>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</si>
  <si>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</si>
  <si>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</si>
  <si>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</si>
  <si>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</si>
  <si>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</si>
  <si>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</si>
  <si>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</si>
  <si>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</si>
  <si>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</si>
  <si>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</si>
  <si>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</si>
  <si>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</si>
  <si>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</si>
  <si>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</si>
  <si>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</si>
  <si>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</si>
  <si>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</si>
  <si>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</si>
  <si>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</si>
  <si>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</si>
  <si>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</si>
  <si>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</si>
  <si>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</si>
  <si>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</si>
  <si>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</si>
  <si>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</si>
  <si>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</si>
  <si>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</si>
  <si>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</si>
  <si>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</si>
  <si>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</si>
  <si>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</si>
  <si>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</si>
  <si>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</si>
  <si>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</si>
  <si>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</si>
  <si>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</si>
  <si>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</si>
  <si>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</si>
  <si>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</si>
  <si>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</si>
  <si>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</si>
  <si>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</si>
  <si>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</si>
  <si>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</si>
  <si>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</si>
  <si>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</si>
  <si>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</si>
  <si>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</si>
  <si>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</si>
  <si>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</si>
  <si>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</si>
  <si>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</si>
  <si>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</si>
  <si>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</si>
  <si>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</si>
  <si>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</si>
  <si>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</si>
  <si>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</si>
  <si>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</si>
  <si>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</si>
  <si>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</si>
  <si>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</si>
  <si>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</si>
  <si>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</si>
  <si>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</si>
  <si>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</si>
  <si>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</si>
  <si>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</si>
  <si>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</si>
  <si>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</si>
  <si>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</si>
  <si>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</si>
  <si>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</si>
  <si>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</si>
  <si>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</si>
  <si>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</si>
  <si>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</si>
  <si>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</si>
  <si>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</si>
  <si>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</si>
  <si>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</si>
  <si>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</si>
  <si>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</si>
  <si>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</si>
  <si>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</si>
  <si>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</si>
  <si>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</si>
  <si>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</si>
  <si>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</si>
  <si>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</si>
  <si>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</si>
  <si>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</si>
  <si>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</si>
  <si>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</si>
  <si>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</si>
  <si>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</si>
  <si>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</si>
  <si>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</si>
  <si>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</si>
  <si>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</si>
  <si>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</si>
  <si>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</si>
  <si>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</si>
  <si>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</si>
  <si>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</si>
  <si>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</si>
  <si>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</si>
  <si>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</si>
  <si>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</si>
  <si>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</si>
  <si>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</si>
  <si>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</si>
  <si>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</si>
  <si>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</si>
  <si>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</si>
  <si>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</si>
  <si>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</si>
  <si>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</si>
  <si>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</si>
  <si>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</si>
  <si>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</si>
  <si>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</si>
  <si>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</si>
  <si>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</si>
  <si>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</si>
  <si>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</si>
  <si>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</si>
  <si>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</si>
  <si>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</si>
  <si>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</si>
  <si>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</si>
  <si>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</si>
  <si>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</si>
  <si>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</si>
  <si>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</si>
  <si>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</si>
  <si>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</si>
  <si>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</si>
  <si>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</si>
  <si>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</si>
  <si>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</si>
  <si>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</si>
  <si>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</si>
  <si>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</si>
  <si>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</si>
  <si>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</si>
  <si>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</si>
  <si>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</si>
  <si>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</si>
  <si>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</si>
  <si>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</si>
  <si>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</si>
  <si>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</si>
  <si>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</si>
  <si>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</si>
  <si>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</si>
  <si>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</si>
  <si>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</si>
  <si>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</si>
  <si>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</si>
  <si>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</si>
  <si>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</si>
  <si>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</si>
  <si>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</si>
  <si>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</si>
  <si>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</si>
  <si>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</si>
  <si>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</si>
  <si>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</si>
  <si>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</si>
  <si>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</si>
  <si>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</si>
  <si>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</si>
  <si>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</si>
  <si>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</si>
  <si>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</si>
  <si>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</si>
  <si>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</si>
  <si>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</si>
  <si>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</si>
  <si>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</si>
  <si>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</si>
  <si>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</si>
  <si>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</si>
  <si>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</si>
  <si>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</si>
  <si>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</si>
  <si>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</si>
  <si>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</si>
  <si>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</si>
  <si>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</si>
  <si>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</si>
  <si>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</si>
  <si>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</si>
  <si>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</si>
  <si>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</si>
  <si>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</si>
  <si>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</si>
  <si>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</si>
  <si>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</si>
  <si>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</si>
  <si>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</si>
  <si>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</si>
  <si>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</si>
  <si>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</si>
  <si>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</si>
  <si>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</si>
  <si>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</si>
  <si>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</si>
  <si>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</si>
  <si>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</si>
  <si>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</si>
  <si>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</si>
  <si>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</si>
  <si>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</si>
  <si>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</si>
  <si>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</si>
  <si>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</si>
  <si>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</si>
  <si>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</si>
  <si>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</si>
  <si>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</si>
  <si>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</si>
  <si>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</si>
  <si>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</si>
  <si>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</si>
  <si>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</si>
  <si>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</si>
  <si>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</si>
  <si>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</si>
  <si>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</si>
  <si>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</si>
  <si>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</si>
  <si>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</si>
  <si>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</si>
  <si>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</si>
  <si>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</si>
  <si>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</si>
  <si>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</si>
  <si>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</si>
  <si>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</si>
  <si>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</si>
  <si>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</si>
  <si>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</si>
  <si>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</si>
  <si>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</si>
  <si>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</si>
  <si>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</si>
  <si>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</si>
  <si>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</si>
  <si>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</si>
  <si>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</si>
  <si>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</si>
  <si>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</si>
  <si>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</si>
  <si>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</si>
  <si>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</si>
  <si>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</si>
  <si>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</si>
  <si>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</si>
  <si>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</si>
  <si>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</si>
  <si>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</si>
  <si>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</si>
  <si>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</si>
  <si>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</si>
  <si>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</si>
  <si>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</si>
  <si>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</si>
  <si>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</si>
  <si>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</si>
  <si>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</si>
  <si>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</si>
  <si>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</si>
  <si>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</si>
  <si>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</si>
  <si>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</si>
  <si>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</si>
  <si>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</si>
  <si>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</si>
  <si>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</si>
  <si>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</si>
  <si>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</si>
  <si>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</si>
  <si>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</si>
  <si>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</si>
  <si>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</si>
  <si>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</si>
  <si>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</si>
  <si>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</si>
  <si>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</si>
  <si>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</si>
  <si>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</si>
  <si>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</si>
  <si>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</si>
  <si>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</si>
  <si>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</si>
  <si>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</si>
  <si>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</si>
  <si>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</si>
  <si>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</si>
  <si>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</si>
  <si>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</si>
  <si>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</si>
  <si>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</si>
  <si>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</si>
  <si>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</si>
  <si>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</si>
  <si>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</si>
  <si>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</si>
  <si>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</si>
  <si>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</si>
  <si>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</si>
  <si>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</si>
  <si>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</si>
  <si>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</si>
  <si>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</si>
  <si>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</si>
  <si>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</si>
  <si>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</si>
  <si>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</si>
  <si>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</si>
  <si>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</si>
  <si>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</si>
  <si>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</si>
  <si>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</si>
  <si>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</si>
  <si>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</si>
  <si>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</si>
  <si>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</si>
  <si>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</si>
  <si>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</si>
  <si>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</si>
  <si>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</si>
  <si>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</si>
  <si>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</si>
  <si>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</si>
  <si>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</si>
  <si>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</si>
  <si>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</si>
  <si>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</si>
  <si>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</si>
  <si>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</si>
  <si>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</si>
  <si>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</si>
  <si>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</si>
  <si>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</si>
  <si>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</si>
  <si>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</si>
  <si>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</si>
  <si>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</si>
  <si>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</si>
  <si>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</si>
  <si>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</si>
  <si>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</si>
  <si>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</si>
  <si>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</si>
  <si>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</si>
  <si>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</si>
  <si>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</si>
  <si>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</si>
  <si>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</si>
  <si>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</si>
  <si>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</si>
  <si>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</si>
  <si>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</si>
  <si>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</si>
  <si>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</si>
  <si>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</si>
  <si>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</si>
  <si>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</si>
  <si>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</si>
  <si>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</si>
  <si>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</si>
  <si>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</si>
  <si>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</si>
  <si>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</si>
  <si>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</si>
  <si>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</si>
  <si>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</si>
  <si>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</si>
  <si>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</si>
  <si>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</si>
  <si>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</si>
  <si>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</si>
  <si>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</si>
  <si>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</si>
  <si>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</si>
  <si>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</si>
  <si>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</si>
  <si>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</si>
  <si>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</si>
  <si>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</si>
  <si>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</si>
  <si>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</si>
  <si>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</si>
  <si>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</si>
  <si>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</si>
  <si>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</si>
  <si>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</si>
  <si>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</si>
  <si>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</si>
  <si>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</si>
  <si>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</si>
  <si>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</si>
  <si>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</si>
  <si>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</si>
  <si>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</si>
  <si>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</si>
  <si>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</si>
  <si>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</si>
  <si>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</si>
  <si>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</si>
  <si>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</si>
  <si>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</si>
  <si>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</si>
  <si>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</si>
  <si>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</si>
  <si>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</si>
  <si>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</si>
  <si>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</si>
  <si>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</si>
  <si>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</si>
  <si>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</si>
  <si>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</si>
  <si>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</si>
  <si>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</si>
  <si>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</si>
  <si>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</si>
  <si>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</si>
  <si>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</si>
  <si>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</si>
  <si>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</si>
  <si>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</si>
  <si>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</si>
  <si>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</si>
  <si>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</si>
  <si>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</si>
  <si>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</si>
  <si>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</si>
  <si>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</si>
  <si>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</si>
  <si>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</si>
  <si>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</si>
  <si>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</si>
  <si>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</si>
  <si>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</si>
  <si>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</si>
  <si>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</si>
  <si>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</si>
  <si>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</si>
  <si>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</si>
  <si>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</si>
  <si>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</si>
  <si>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</si>
  <si>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</si>
  <si>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</si>
  <si>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</si>
  <si>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</si>
  <si>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</si>
  <si>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</si>
  <si>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</si>
  <si>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</si>
  <si>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</si>
  <si>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</si>
  <si>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</si>
  <si>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</si>
  <si>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</si>
  <si>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</si>
  <si>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</si>
  <si>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</si>
  <si>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</si>
  <si>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</si>
  <si>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</si>
  <si>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</si>
  <si>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</si>
  <si>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</si>
  <si>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</si>
  <si>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</si>
  <si>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</si>
  <si>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</si>
  <si>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</si>
  <si>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</si>
  <si>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</si>
  <si>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</si>
  <si>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</si>
  <si>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</si>
  <si>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</si>
  <si>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</si>
  <si>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</si>
  <si>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</si>
  <si>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</si>
  <si>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</si>
  <si>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</si>
  <si>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</si>
  <si>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</si>
  <si>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</si>
  <si>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</si>
  <si>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</si>
  <si>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</si>
  <si>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</si>
  <si>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</si>
  <si>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</si>
  <si>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</si>
  <si>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</si>
  <si>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</si>
  <si>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</si>
  <si>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</si>
  <si>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</si>
  <si>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</si>
  <si>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</si>
  <si>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</si>
  <si>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</si>
  <si>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</si>
  <si>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</si>
  <si>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</si>
  <si>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</si>
  <si>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</si>
  <si>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</si>
  <si>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</si>
  <si>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</si>
  <si>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</si>
  <si>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</si>
  <si>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</si>
  <si>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</si>
  <si>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</si>
  <si>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</si>
  <si>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</si>
  <si>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</si>
  <si>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</si>
  <si>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</si>
  <si>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</si>
  <si>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</si>
  <si>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</si>
  <si>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</si>
  <si>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</si>
  <si>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</si>
  <si>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</si>
  <si>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</si>
  <si>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</si>
  <si>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</si>
  <si>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</si>
  <si>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</si>
  <si>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</si>
  <si>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</si>
  <si>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</si>
  <si>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</si>
  <si>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</si>
  <si>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</si>
  <si>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</si>
  <si>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</si>
  <si>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</si>
  <si>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</si>
  <si>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</si>
  <si>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</si>
  <si>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</si>
  <si>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</si>
  <si>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</si>
  <si>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</si>
  <si>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</si>
  <si>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</si>
  <si>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</si>
  <si>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</si>
  <si>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</si>
  <si>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</si>
  <si>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</si>
  <si>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</si>
  <si>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</si>
  <si>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</si>
  <si>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</si>
  <si>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</si>
  <si>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</si>
  <si>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</si>
  <si>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</si>
  <si>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</si>
  <si>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</si>
  <si>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</si>
  <si>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</si>
  <si>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</si>
  <si>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</si>
  <si>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</si>
  <si>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</si>
  <si>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</si>
  <si>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</si>
  <si>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</si>
  <si>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</si>
  <si>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</si>
  <si>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</si>
  <si>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</si>
  <si>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</si>
  <si>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</si>
  <si>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</si>
  <si>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</si>
  <si>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</si>
  <si>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</si>
  <si>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</si>
  <si>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</si>
  <si>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</si>
  <si>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</si>
  <si>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</si>
  <si>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</si>
  <si>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</si>
  <si>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</si>
  <si>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</si>
  <si>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</si>
  <si>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</si>
  <si>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</si>
  <si>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</si>
  <si>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</si>
  <si>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</si>
  <si>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</si>
  <si>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</si>
  <si>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</si>
  <si>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</si>
  <si>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</si>
  <si>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</si>
  <si>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</si>
  <si>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</si>
  <si>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</si>
  <si>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</si>
  <si>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</si>
  <si>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</si>
  <si>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</si>
  <si>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</si>
  <si>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</si>
  <si>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</si>
  <si>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</si>
  <si>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</si>
  <si>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</si>
  <si>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</si>
  <si>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</si>
  <si>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</si>
  <si>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</si>
  <si>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</si>
  <si>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</si>
  <si>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</si>
  <si>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</si>
  <si>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</si>
  <si>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</si>
  <si>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</si>
  <si>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</si>
  <si>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</si>
  <si>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</si>
  <si>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</si>
  <si>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</si>
  <si>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</si>
  <si>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</si>
  <si>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</si>
  <si>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</si>
  <si>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</si>
  <si>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</si>
  <si>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</si>
  <si>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</si>
  <si>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</si>
  <si>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</si>
  <si>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</si>
  <si>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</si>
  <si>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</si>
  <si>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</si>
  <si>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</si>
  <si>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</si>
  <si>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</si>
  <si>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</si>
  <si>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</si>
  <si>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</si>
  <si>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</si>
  <si>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</si>
  <si>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</si>
  <si>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</si>
  <si>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</si>
  <si>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</si>
  <si>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</si>
  <si>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</si>
  <si>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</si>
  <si>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</si>
  <si>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</si>
  <si>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</si>
  <si>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</si>
  <si>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</si>
  <si>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</si>
  <si>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</si>
  <si>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</si>
  <si>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</si>
  <si>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</si>
  <si>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</si>
  <si>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</si>
  <si>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</si>
  <si>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</si>
  <si>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</si>
  <si>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</si>
  <si>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</si>
  <si>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</si>
  <si>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</si>
  <si>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</si>
  <si>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</si>
  <si>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</si>
  <si>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</si>
  <si>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</si>
  <si>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</si>
  <si>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</si>
  <si>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</si>
  <si>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</si>
  <si>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</si>
  <si>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</si>
  <si>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</si>
  <si>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</si>
  <si>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</si>
  <si>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</si>
  <si>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</si>
  <si>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</si>
  <si>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</si>
  <si>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</si>
  <si>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</si>
  <si>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</si>
  <si>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</si>
  <si>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</si>
  <si>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</si>
  <si>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</si>
  <si>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</si>
  <si>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</si>
  <si>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</si>
  <si>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</si>
  <si>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</si>
  <si>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</si>
  <si>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</si>
  <si>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</si>
  <si>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</si>
  <si>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</si>
  <si>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</si>
  <si>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</si>
  <si>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</si>
  <si>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</si>
  <si>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</si>
  <si>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</si>
  <si>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</si>
  <si>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</si>
  <si>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</si>
  <si>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</si>
  <si>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</si>
  <si>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</si>
  <si>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</si>
  <si>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</si>
  <si>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</si>
  <si>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</si>
  <si>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</si>
  <si>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</si>
  <si>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</si>
  <si>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</si>
  <si>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</si>
  <si>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</si>
  <si>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</si>
  <si>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</si>
  <si>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</si>
  <si>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</si>
  <si>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</si>
  <si>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</si>
  <si>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</si>
  <si>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</si>
  <si>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</si>
  <si>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</si>
  <si>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</si>
  <si>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</si>
  <si>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</si>
  <si>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</si>
  <si>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</si>
  <si>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</si>
  <si>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</si>
  <si>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</si>
  <si>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</si>
  <si>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</si>
  <si>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</si>
  <si>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</si>
  <si>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</si>
  <si>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</si>
  <si>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</si>
  <si>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</si>
  <si>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</si>
  <si>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</si>
  <si>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</si>
  <si>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</si>
  <si>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</si>
  <si>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</si>
  <si>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</si>
  <si>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</si>
  <si>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</si>
  <si>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</si>
  <si>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</si>
  <si>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</si>
  <si>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</si>
  <si>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</si>
  <si>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</si>
  <si>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</si>
  <si>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</si>
  <si>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</si>
  <si>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</si>
  <si>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</si>
  <si>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</si>
  <si>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</si>
  <si>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</si>
  <si>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</si>
  <si>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</si>
  <si>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</si>
  <si>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</si>
  <si>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</si>
  <si>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</si>
  <si>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</si>
  <si>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</si>
  <si>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</si>
  <si>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</si>
  <si>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</si>
  <si>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</si>
  <si>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</si>
  <si>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</si>
  <si>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</si>
  <si>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</si>
  <si>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</si>
  <si>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</si>
  <si>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</si>
  <si>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</si>
  <si>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</si>
  <si>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</si>
  <si>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</si>
  <si>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</si>
  <si>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</si>
  <si>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</si>
  <si>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</si>
  <si>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</si>
  <si>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</si>
  <si>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</si>
  <si>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</si>
  <si>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</si>
  <si>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</si>
  <si>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</si>
  <si>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</si>
  <si>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</si>
  <si>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</si>
  <si>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</si>
  <si>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</si>
  <si>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</si>
  <si>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</si>
  <si>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</si>
  <si>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</si>
  <si>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</si>
  <si>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</si>
  <si>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</si>
  <si>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</si>
  <si>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</si>
  <si>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</si>
  <si>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</si>
  <si>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</si>
  <si>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</si>
  <si>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</si>
  <si>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</si>
  <si>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</si>
  <si>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</si>
  <si>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</si>
  <si>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</si>
  <si>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</si>
  <si>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</si>
  <si>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</si>
  <si>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</si>
  <si>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</si>
  <si>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</si>
  <si>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</si>
  <si>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</si>
  <si>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</si>
  <si>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</si>
  <si>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</si>
  <si>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</si>
  <si>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</si>
  <si>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</si>
  <si>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</si>
  <si>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</si>
  <si>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</si>
  <si>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</si>
  <si>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</si>
  <si>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</si>
  <si>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</si>
  <si>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</si>
  <si>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</si>
  <si>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</si>
  <si>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</si>
  <si>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</si>
  <si>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</si>
  <si>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</si>
  <si>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</si>
  <si>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</si>
  <si>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</si>
  <si>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</si>
  <si>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</si>
  <si>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</si>
  <si>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</si>
  <si>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</si>
  <si>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</si>
  <si>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</si>
  <si>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</si>
  <si>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</si>
  <si>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</si>
  <si>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</si>
  <si>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</si>
  <si>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</si>
  <si>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</si>
  <si>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</si>
  <si>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</si>
  <si>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</si>
  <si>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</si>
  <si>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</si>
  <si>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</si>
  <si>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</si>
  <si>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</si>
  <si>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</si>
  <si>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</si>
  <si>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</si>
  <si>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</si>
  <si>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</si>
  <si>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</si>
  <si>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</si>
  <si>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</si>
  <si>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</si>
  <si>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</si>
  <si>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</si>
  <si>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</si>
  <si>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</si>
  <si>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</si>
  <si>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</si>
  <si>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</si>
  <si>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</si>
  <si>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</si>
  <si>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</si>
  <si>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</si>
  <si>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</si>
  <si>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</si>
  <si>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</si>
  <si>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</si>
  <si>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</si>
  <si>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</si>
  <si>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</si>
  <si>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</si>
  <si>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</si>
  <si>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</si>
  <si>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</si>
  <si>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</si>
  <si>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</si>
  <si>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</si>
  <si>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</si>
  <si>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</si>
  <si>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</si>
  <si>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</si>
  <si>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</si>
  <si>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</si>
  <si>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</si>
  <si>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</si>
  <si>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</si>
  <si>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</si>
  <si>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</si>
  <si>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</si>
  <si>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</si>
  <si>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</si>
  <si>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</si>
  <si>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</si>
  <si>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</si>
  <si>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</si>
  <si>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</si>
  <si>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</si>
  <si>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</si>
  <si>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</si>
  <si>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</si>
  <si>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</si>
  <si>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</si>
  <si>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</si>
  <si>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</si>
  <si>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</si>
  <si>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</si>
  <si>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</si>
  <si>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</si>
  <si>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</si>
  <si>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</si>
  <si>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</si>
  <si>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</si>
  <si>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</si>
  <si>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</si>
  <si>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</si>
  <si>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</si>
  <si>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</si>
  <si>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</si>
  <si>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</si>
  <si>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</si>
  <si>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</si>
  <si>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</si>
  <si>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</si>
  <si>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</si>
  <si>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</si>
  <si>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</si>
  <si>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</si>
  <si>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</si>
  <si>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</si>
  <si>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</si>
  <si>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</si>
  <si>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</si>
  <si>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</si>
  <si>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</si>
  <si>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</si>
  <si>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</si>
  <si>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</si>
  <si>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</si>
  <si>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</si>
  <si>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</si>
  <si>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</si>
  <si>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</si>
  <si>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</si>
  <si>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</si>
  <si>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</si>
  <si>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</si>
  <si>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</si>
  <si>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</si>
  <si>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</si>
  <si>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</si>
  <si>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</si>
  <si>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</si>
  <si>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</si>
  <si>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</si>
  <si>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</si>
  <si>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</si>
  <si>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</si>
  <si>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</si>
  <si>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</si>
  <si>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</si>
  <si>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</si>
  <si>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</si>
  <si>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</si>
  <si>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</si>
  <si>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</si>
  <si>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</si>
  <si>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</si>
  <si>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</si>
  <si>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</si>
  <si>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</si>
  <si>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</si>
  <si>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</si>
  <si>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</si>
  <si>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</si>
  <si>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</si>
  <si>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</si>
  <si>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</si>
  <si>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</si>
  <si>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</si>
  <si>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</si>
  <si>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</si>
  <si>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</si>
  <si>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</si>
  <si>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</si>
  <si>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</si>
  <si>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</si>
  <si>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</si>
  <si>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</si>
  <si>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</si>
  <si>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</si>
  <si>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</si>
  <si>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</si>
  <si>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</si>
  <si>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</si>
  <si>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</si>
  <si>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</si>
  <si>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</si>
  <si>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</si>
  <si>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</si>
  <si>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</si>
  <si>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</si>
  <si>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</si>
  <si>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</si>
  <si>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</si>
  <si>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</si>
  <si>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</si>
  <si>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</si>
  <si>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</si>
  <si>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</si>
  <si>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</si>
  <si>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</si>
  <si>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</si>
  <si>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</si>
  <si>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</si>
  <si>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</si>
  <si>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</si>
  <si>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</si>
  <si>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</si>
  <si>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</si>
  <si>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</si>
  <si>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</si>
  <si>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</si>
  <si>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</si>
  <si>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</si>
  <si>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</si>
  <si>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</si>
  <si>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</si>
  <si>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</si>
  <si>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</si>
  <si>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</si>
  <si>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</si>
  <si>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</si>
  <si>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</si>
  <si>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</si>
  <si>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</si>
  <si>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</si>
  <si>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</si>
  <si>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</si>
  <si>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</si>
  <si>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</si>
  <si>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</si>
  <si>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</si>
  <si>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</si>
  <si>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</si>
  <si>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</si>
  <si>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</si>
  <si>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</si>
  <si>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</si>
  <si>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</si>
  <si>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</si>
  <si>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</si>
  <si>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</si>
  <si>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</si>
  <si>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</si>
  <si>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</si>
  <si>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</si>
  <si>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</si>
  <si>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</si>
  <si>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</si>
  <si>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</si>
  <si>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</si>
  <si>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</si>
  <si>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</si>
  <si>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</si>
  <si>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</si>
  <si>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</si>
  <si>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</si>
  <si>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</si>
  <si>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</si>
  <si>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</si>
  <si>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</si>
  <si>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</si>
  <si>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</si>
  <si>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</si>
  <si>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</si>
  <si>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</si>
  <si>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</si>
  <si>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</si>
  <si>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</si>
  <si>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</si>
  <si>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</si>
  <si>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</si>
  <si>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</si>
  <si>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</si>
  <si>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</si>
  <si>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</si>
  <si>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</si>
  <si>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</si>
  <si>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</si>
  <si>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</si>
  <si>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</si>
  <si>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</si>
  <si>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</si>
  <si>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</si>
  <si>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</si>
  <si>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</si>
  <si>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</si>
  <si>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</si>
  <si>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</si>
  <si>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</si>
  <si>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</si>
  <si>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</si>
  <si>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</si>
  <si>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</si>
  <si>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</si>
  <si>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</si>
  <si>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</si>
  <si>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</si>
  <si>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</si>
  <si>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</si>
  <si>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</si>
  <si>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</si>
  <si>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</si>
  <si>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</si>
  <si>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</si>
  <si>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</si>
  <si>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</si>
  <si>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</si>
  <si>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</si>
  <si>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</si>
  <si>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</si>
  <si>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</si>
  <si>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</si>
  <si>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</si>
  <si>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</si>
  <si>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</si>
  <si>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</si>
  <si>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</si>
  <si>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</si>
  <si>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</si>
  <si>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</si>
  <si>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</si>
  <si>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</si>
  <si>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</si>
  <si>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</si>
  <si>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</si>
  <si>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</si>
  <si>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</si>
  <si>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</si>
  <si>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</si>
  <si>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</si>
  <si>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</si>
  <si>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</si>
  <si>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</si>
  <si>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</si>
  <si>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</si>
  <si>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</si>
  <si>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</si>
  <si>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</si>
  <si>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</si>
  <si>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</si>
  <si>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</si>
  <si>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</si>
  <si>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</si>
  <si>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</si>
  <si>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</si>
  <si>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</si>
  <si>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</si>
  <si>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</si>
  <si>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</si>
  <si>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</si>
  <si>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</si>
  <si>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</si>
  <si>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</si>
  <si>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</si>
  <si>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</si>
  <si>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</si>
  <si>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</si>
  <si>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</si>
  <si>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</si>
  <si>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</si>
  <si>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</si>
  <si>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</si>
  <si>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</si>
  <si>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</si>
  <si>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</si>
  <si>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</si>
  <si>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</si>
  <si>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</si>
  <si>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</si>
  <si>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</si>
  <si>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</si>
  <si>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</si>
  <si>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</si>
  <si>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</si>
  <si>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</si>
  <si>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</si>
  <si>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</si>
  <si>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</si>
  <si>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</si>
  <si>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</si>
  <si>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</si>
  <si>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</si>
  <si>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</si>
  <si>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</si>
  <si>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</si>
  <si>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</si>
  <si>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</si>
  <si>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</si>
  <si>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</si>
  <si>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</si>
  <si>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</si>
  <si>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</si>
  <si>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</si>
  <si>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</si>
  <si>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</si>
  <si>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</si>
  <si>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</si>
  <si>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</si>
  <si>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</si>
  <si>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</si>
  <si>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</si>
  <si>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</si>
  <si>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</si>
  <si>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</si>
  <si>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</si>
  <si>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</si>
  <si>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</si>
  <si>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</si>
  <si>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</si>
  <si>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</si>
  <si>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</si>
  <si>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</si>
  <si>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</si>
  <si>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</si>
  <si>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</si>
  <si>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</si>
  <si>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</si>
  <si>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</si>
  <si>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</si>
  <si>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</si>
  <si>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</si>
  <si>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</si>
  <si>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</si>
  <si>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</si>
  <si>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</si>
  <si>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</si>
  <si>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</si>
  <si>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</si>
  <si>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</si>
  <si>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</si>
  <si>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</si>
  <si>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</si>
  <si>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</si>
  <si>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</si>
  <si>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</si>
  <si>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</si>
  <si>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</si>
  <si>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</si>
  <si>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</si>
  <si>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</si>
  <si>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</si>
  <si>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</si>
  <si>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</si>
  <si>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</si>
  <si>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</si>
  <si>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</si>
  <si>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</si>
  <si>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</si>
  <si>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</si>
  <si>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</si>
  <si>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</si>
  <si>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</si>
  <si>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</si>
  <si>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</si>
  <si>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</si>
  <si>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</si>
  <si>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</si>
  <si>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</si>
  <si>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</si>
  <si>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</si>
  <si>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</si>
  <si>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</si>
  <si>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</si>
  <si>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</si>
  <si>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</si>
  <si>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</si>
  <si>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</si>
  <si>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</si>
  <si>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</si>
  <si>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</si>
  <si>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</si>
  <si>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</si>
  <si>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</si>
  <si>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</si>
  <si>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</si>
  <si>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</si>
  <si>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</si>
  <si>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</si>
  <si>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</si>
  <si>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</si>
  <si>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</si>
  <si>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</si>
  <si>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</si>
  <si>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</si>
  <si>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</si>
  <si>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</si>
  <si>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</si>
  <si>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</si>
  <si>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</si>
  <si>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</si>
  <si>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</si>
  <si>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</si>
  <si>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</si>
  <si>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</si>
  <si>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</si>
  <si>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</si>
  <si>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</si>
  <si>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</si>
  <si>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</si>
  <si>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</si>
  <si>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</si>
  <si>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</si>
  <si>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</si>
  <si>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</si>
  <si>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</si>
  <si>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</si>
  <si>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</si>
  <si>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</si>
  <si>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</si>
  <si>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</si>
  <si>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</si>
  <si>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</si>
  <si>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</si>
  <si>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</si>
  <si>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</si>
  <si>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</si>
  <si>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</si>
  <si>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</si>
  <si>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</si>
  <si>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</si>
  <si>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</si>
  <si>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</si>
  <si>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</si>
  <si>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</si>
  <si>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</si>
  <si>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</si>
  <si>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</si>
  <si>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</si>
  <si>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</si>
  <si>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</si>
  <si>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</si>
  <si>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</si>
  <si>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</si>
  <si>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</si>
  <si>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</si>
  <si>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</si>
  <si>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</si>
  <si>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</si>
  <si>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</si>
  <si>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</si>
  <si>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</si>
  <si>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</si>
  <si>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</si>
  <si>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</si>
  <si>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</si>
  <si>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</si>
  <si>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</si>
  <si>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</si>
  <si>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</si>
  <si>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</si>
  <si>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</si>
  <si>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</si>
  <si>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</si>
  <si>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</si>
  <si>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</si>
  <si>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</si>
  <si>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</si>
  <si>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</si>
  <si>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</si>
  <si>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</si>
  <si>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</si>
  <si>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</si>
  <si>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</si>
  <si>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</si>
  <si>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</si>
  <si>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</si>
  <si>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</si>
  <si>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</si>
  <si>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</si>
  <si>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</si>
  <si>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</si>
  <si>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</si>
  <si>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</si>
  <si>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</si>
  <si>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</si>
  <si>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</si>
  <si>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</si>
  <si>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</si>
  <si>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</si>
  <si>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</si>
  <si>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</si>
  <si>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</si>
  <si>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</si>
  <si>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</si>
  <si>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</si>
  <si>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</si>
  <si>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</si>
  <si>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</si>
  <si>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</si>
  <si>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</si>
  <si>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</si>
  <si>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</si>
  <si>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</si>
  <si>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</si>
  <si>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</si>
  <si>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</si>
  <si>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</si>
  <si>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</si>
  <si>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</si>
  <si>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</si>
  <si>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</si>
  <si>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</si>
  <si>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</si>
  <si>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</si>
  <si>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</si>
  <si>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</si>
  <si>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</si>
  <si>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</si>
  <si>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</si>
  <si>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</si>
  <si>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</si>
  <si>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</si>
  <si>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</si>
  <si>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</si>
  <si>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</si>
  <si>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</si>
  <si>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</si>
  <si>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</si>
  <si>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</si>
  <si>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</si>
  <si>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</si>
  <si>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</si>
  <si>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</si>
  <si>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</si>
  <si>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</si>
  <si>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</si>
  <si>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</si>
  <si>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</si>
  <si>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</si>
  <si>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</si>
  <si>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</si>
  <si>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</si>
  <si>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</si>
  <si>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</si>
  <si>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</si>
  <si>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</si>
  <si>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</si>
  <si>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</si>
  <si>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</si>
  <si>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</si>
  <si>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</si>
  <si>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</si>
  <si>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</si>
  <si>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</si>
  <si>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</si>
  <si>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</si>
  <si>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</si>
  <si>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</si>
  <si>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</si>
  <si>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</si>
  <si>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</si>
  <si>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</si>
  <si>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</si>
  <si>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</si>
  <si>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</si>
  <si>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</si>
  <si>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</si>
  <si>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</si>
  <si>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</si>
  <si>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</si>
  <si>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</si>
  <si>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</si>
  <si>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</si>
  <si>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</si>
  <si>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</si>
  <si>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</si>
  <si>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</si>
  <si>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</si>
  <si>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</si>
  <si>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</si>
  <si>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</si>
  <si>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</si>
  <si>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</si>
  <si>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</si>
  <si>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</si>
  <si>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</si>
  <si>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</si>
  <si>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</si>
  <si>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</si>
  <si>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</si>
  <si>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</si>
  <si>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</si>
  <si>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</si>
  <si>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</si>
  <si>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</si>
  <si>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</si>
  <si>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</si>
  <si>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</si>
  <si>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</si>
  <si>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</si>
  <si>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</si>
  <si>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</si>
  <si>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</si>
  <si>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</si>
  <si>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</si>
  <si>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</si>
  <si>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</si>
  <si>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</si>
  <si>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</si>
  <si>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</si>
  <si>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</si>
  <si>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</si>
  <si>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</si>
  <si>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</si>
  <si>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</si>
  <si>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</si>
  <si>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</si>
  <si>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</si>
  <si>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</si>
  <si>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</si>
  <si>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</si>
  <si>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</si>
  <si>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</si>
  <si>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</si>
  <si>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</si>
  <si>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</si>
  <si>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</si>
  <si>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</si>
  <si>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</si>
  <si>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</si>
  <si>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</si>
  <si>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</si>
  <si>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</si>
  <si>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</si>
  <si>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</si>
  <si>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</si>
  <si>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</si>
  <si>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</si>
  <si>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</si>
  <si>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</si>
  <si>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</si>
  <si>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</si>
  <si>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</si>
  <si>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</si>
  <si>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</si>
  <si>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</si>
  <si>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</si>
  <si>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</si>
  <si>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</si>
  <si>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</si>
  <si>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</si>
  <si>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</si>
  <si>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</si>
  <si>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</si>
  <si>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</si>
  <si>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</si>
  <si>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</si>
  <si>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</si>
  <si>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</si>
  <si>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</si>
  <si>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</si>
  <si>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</si>
  <si>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</si>
  <si>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</si>
  <si>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</si>
  <si>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</si>
  <si>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</si>
  <si>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</si>
  <si>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</si>
  <si>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</si>
  <si>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</si>
  <si>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</si>
  <si>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</si>
  <si>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</si>
  <si>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</si>
  <si>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</si>
  <si>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</si>
  <si>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</si>
  <si>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</si>
  <si>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</si>
  <si>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</si>
  <si>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</si>
  <si>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</si>
  <si>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</si>
  <si>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</si>
  <si>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</si>
  <si>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</si>
  <si>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</si>
  <si>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</si>
  <si>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</si>
  <si>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</si>
  <si>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</si>
  <si>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</si>
  <si>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</si>
  <si>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</si>
  <si>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</si>
  <si>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</si>
  <si>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</si>
  <si>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</si>
  <si>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</si>
  <si>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</si>
  <si>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</si>
  <si>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</si>
  <si>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</si>
  <si>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</si>
  <si>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</si>
  <si>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</si>
  <si>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</si>
  <si>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</si>
  <si>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</si>
  <si>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</si>
  <si>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</si>
  <si>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</si>
  <si>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</si>
  <si>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</si>
  <si>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</si>
  <si>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</si>
  <si>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</si>
  <si>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</si>
  <si>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</si>
  <si>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</si>
  <si>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</si>
  <si>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</si>
  <si>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</si>
  <si>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</si>
  <si>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</si>
  <si>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</si>
  <si>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</si>
  <si>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</si>
  <si>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</si>
  <si>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</si>
  <si>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</si>
  <si>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</si>
  <si>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</si>
  <si>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</si>
  <si>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</si>
  <si>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</si>
  <si>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</si>
  <si>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</si>
  <si>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</si>
  <si>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</si>
  <si>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</si>
  <si>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</si>
  <si>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</si>
  <si>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</si>
  <si>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</si>
  <si>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</si>
  <si>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</si>
  <si>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</si>
  <si>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</si>
  <si>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</si>
  <si>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</si>
  <si>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</si>
  <si>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</si>
  <si>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</si>
  <si>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</si>
  <si>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</si>
  <si>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</si>
  <si>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</si>
  <si>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</si>
  <si>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</si>
  <si>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</si>
  <si>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</si>
  <si>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</si>
  <si>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</si>
  <si>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</si>
  <si>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</si>
  <si>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</si>
  <si>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</si>
  <si>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</si>
  <si>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</si>
  <si>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</si>
  <si>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</si>
  <si>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</si>
  <si>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</si>
  <si>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</si>
  <si>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</si>
  <si>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</si>
  <si>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</si>
  <si>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</si>
  <si>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</si>
  <si>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</si>
  <si>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</si>
  <si>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</si>
  <si>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</si>
  <si>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</si>
  <si>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</si>
  <si>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</si>
  <si>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</si>
  <si>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</si>
  <si>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</si>
  <si>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</si>
  <si>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</si>
  <si>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</si>
  <si>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</si>
  <si>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</si>
  <si>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</si>
  <si>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</si>
  <si>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</si>
  <si>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</si>
  <si>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</si>
  <si>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</si>
  <si>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</si>
  <si>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</si>
  <si>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</si>
  <si>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</si>
  <si>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</si>
  <si>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</si>
  <si>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</si>
  <si>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</si>
  <si>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</si>
  <si>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</si>
  <si>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</si>
  <si>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</si>
  <si>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</si>
  <si>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</si>
  <si>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</si>
  <si>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</si>
  <si>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</si>
  <si>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</si>
  <si>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</si>
  <si>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</si>
  <si>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</si>
  <si>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</si>
  <si>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</si>
  <si>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</si>
  <si>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</si>
  <si>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</si>
  <si>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</si>
  <si>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</si>
  <si>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</si>
  <si>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</si>
  <si>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</si>
  <si>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</si>
  <si>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</si>
  <si>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</si>
  <si>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</si>
  <si>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</si>
  <si>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</si>
  <si>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</si>
  <si>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</si>
  <si>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</si>
  <si>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</si>
  <si>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</si>
  <si>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</si>
  <si>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</si>
  <si>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</si>
  <si>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</si>
  <si>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</si>
  <si>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</si>
  <si>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</si>
  <si>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</si>
  <si>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</si>
  <si>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</si>
  <si>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</si>
  <si>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</si>
  <si>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</si>
  <si>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</si>
  <si>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</si>
  <si>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</si>
  <si>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</si>
  <si>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</si>
  <si>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</si>
  <si>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</si>
  <si>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</si>
  <si>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</si>
  <si>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</si>
  <si>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</si>
  <si>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</si>
  <si>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</si>
  <si>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</si>
  <si>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</si>
  <si>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</si>
  <si>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</si>
  <si>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</si>
  <si>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</si>
  <si>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</si>
  <si>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</si>
  <si>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</si>
  <si>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</si>
  <si>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</si>
  <si>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</si>
  <si>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</si>
  <si>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</si>
  <si>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</si>
  <si>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</si>
  <si>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</si>
  <si>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</si>
  <si>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</si>
  <si>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</si>
  <si>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</si>
  <si>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</si>
  <si>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</si>
  <si>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</si>
  <si>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</si>
  <si>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</si>
  <si>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</si>
  <si>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</si>
  <si>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</si>
  <si>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</si>
  <si>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</si>
  <si>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</si>
  <si>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</si>
  <si>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</si>
  <si>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</si>
  <si>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</si>
  <si>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</si>
  <si>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</si>
  <si>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</si>
  <si>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</si>
  <si>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</si>
  <si>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</si>
  <si>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</si>
  <si>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</si>
  <si>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</si>
  <si>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</si>
  <si>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</si>
  <si>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</si>
  <si>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</si>
  <si>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</si>
  <si>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</si>
  <si>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</si>
  <si>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</si>
  <si>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</si>
  <si>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</si>
  <si>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</si>
  <si>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</si>
  <si>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</si>
  <si>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</si>
  <si>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</si>
  <si>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</si>
  <si>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</si>
  <si>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</si>
  <si>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</si>
  <si>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</si>
  <si>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</si>
  <si>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</si>
  <si>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</si>
  <si>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</si>
  <si>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</si>
  <si>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</si>
  <si>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</si>
  <si>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</si>
  <si>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</si>
  <si>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</si>
  <si>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</si>
  <si>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</si>
  <si>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</si>
  <si>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</si>
  <si>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</si>
  <si>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</si>
  <si>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</si>
  <si>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</si>
  <si>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</si>
  <si>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</si>
  <si>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</si>
  <si>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</si>
  <si>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</si>
  <si>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</si>
  <si>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</si>
  <si>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</si>
  <si>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</si>
  <si>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</si>
  <si>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</si>
  <si>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</si>
  <si>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</si>
  <si>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</si>
  <si>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</si>
  <si>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</si>
  <si>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</si>
  <si>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</si>
  <si>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</si>
  <si>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</si>
  <si>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</si>
  <si>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</si>
  <si>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</si>
  <si>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</si>
  <si>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</si>
  <si>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</si>
  <si>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</si>
  <si>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</si>
  <si>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</si>
  <si>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</si>
  <si>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</si>
  <si>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</si>
  <si>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</si>
  <si>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</si>
  <si>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</si>
  <si>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</si>
  <si>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</si>
  <si>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</si>
  <si>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</si>
  <si>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</si>
  <si>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</si>
  <si>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</si>
  <si>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</si>
  <si>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</si>
  <si>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</si>
  <si>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</si>
  <si>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</si>
  <si>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</si>
  <si>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</si>
  <si>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</si>
  <si>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</si>
  <si>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</si>
  <si>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</si>
  <si>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</si>
  <si>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</si>
  <si>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</si>
  <si>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</si>
  <si>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</si>
  <si>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</si>
  <si>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</si>
  <si>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</si>
  <si>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</si>
  <si>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</si>
  <si>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</si>
  <si>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</si>
  <si>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</si>
  <si>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</si>
  <si>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</si>
  <si>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</si>
  <si>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</si>
  <si>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</si>
  <si>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</si>
  <si>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</si>
  <si>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</si>
  <si>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</si>
  <si>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</si>
  <si>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</si>
  <si>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</si>
  <si>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</si>
  <si>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</si>
  <si>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</si>
  <si>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</si>
  <si>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</si>
  <si>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</si>
  <si>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</si>
  <si>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</si>
  <si>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</si>
  <si>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</si>
  <si>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</si>
  <si>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</si>
  <si>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</si>
  <si>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</si>
  <si>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</si>
  <si>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</si>
  <si>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</si>
  <si>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</si>
  <si>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</si>
  <si>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</si>
  <si>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</si>
  <si>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</si>
  <si>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</si>
  <si>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</si>
  <si>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</si>
  <si>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</si>
  <si>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</si>
  <si>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</si>
  <si>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</si>
  <si>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</si>
  <si>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</si>
  <si>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</si>
  <si>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</si>
  <si>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</si>
  <si>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</si>
  <si>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</si>
  <si>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</si>
  <si>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</si>
  <si>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</si>
  <si>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</si>
  <si>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</si>
  <si>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</si>
  <si>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</si>
  <si>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</si>
  <si>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</si>
  <si>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</si>
  <si>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</si>
  <si>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</si>
  <si>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</si>
  <si>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</si>
  <si>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</si>
  <si>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</si>
  <si>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</si>
  <si>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</si>
  <si>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</si>
  <si>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</si>
  <si>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</si>
  <si>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</si>
  <si>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</si>
  <si>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</si>
  <si>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</si>
  <si>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</si>
  <si>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</si>
  <si>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</si>
  <si>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</si>
  <si>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</si>
  <si>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</si>
  <si>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</si>
  <si>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</si>
  <si>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</si>
  <si>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</si>
  <si>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</si>
  <si>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</si>
  <si>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</si>
  <si>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</si>
  <si>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</si>
  <si>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</si>
  <si>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</si>
  <si>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</si>
  <si>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</si>
  <si>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</si>
  <si>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</si>
  <si>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</si>
  <si>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</si>
  <si>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</si>
  <si>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</si>
  <si>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</si>
  <si>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</si>
  <si>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</si>
  <si>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</si>
  <si>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</si>
  <si>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</si>
  <si>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</si>
  <si>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</si>
  <si>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</si>
  <si>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</si>
  <si>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</si>
  <si>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</si>
  <si>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</si>
  <si>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</si>
  <si>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</si>
  <si>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</si>
  <si>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</si>
  <si>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</si>
  <si>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</si>
  <si>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</si>
  <si>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</si>
  <si>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</si>
  <si>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</si>
  <si>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</si>
  <si>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</si>
  <si>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</si>
  <si>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</si>
  <si>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</si>
  <si>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</si>
  <si>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</si>
  <si>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</si>
  <si>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</si>
  <si>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</si>
  <si>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</si>
  <si>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</si>
  <si>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</si>
  <si>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</si>
  <si>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</si>
  <si>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</si>
  <si>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</si>
  <si>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</si>
  <si>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</si>
  <si>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</si>
  <si>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</si>
  <si>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</si>
  <si>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</si>
  <si>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</si>
  <si>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</si>
  <si>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</si>
  <si>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</si>
  <si>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</si>
  <si>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</si>
  <si>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</si>
  <si>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</si>
  <si>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</si>
  <si>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</si>
  <si>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</si>
  <si>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</si>
  <si>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</si>
  <si>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</si>
  <si>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</si>
  <si>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</si>
  <si>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</si>
  <si>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</si>
  <si>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</si>
  <si>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</si>
  <si>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</si>
  <si>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</si>
  <si>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</si>
  <si>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</si>
  <si>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</si>
  <si>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</si>
  <si>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</si>
  <si>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</si>
  <si>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</si>
  <si>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</si>
  <si>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</si>
  <si>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</si>
  <si>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</si>
  <si>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</si>
  <si>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</si>
  <si>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</si>
  <si>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</si>
  <si>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</si>
  <si>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</si>
  <si>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</si>
  <si>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</si>
  <si>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</si>
  <si>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</si>
  <si>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</si>
  <si>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</si>
  <si>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</si>
  <si>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</si>
  <si>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</si>
  <si>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</si>
  <si>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</si>
  <si>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</si>
  <si>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</si>
  <si>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</si>
  <si>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</si>
  <si>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</si>
  <si>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</si>
  <si>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</si>
  <si>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</si>
  <si>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</si>
  <si>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</si>
  <si>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</si>
  <si>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</si>
  <si>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</si>
  <si>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</si>
  <si>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</si>
  <si>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</si>
  <si>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</si>
  <si>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</si>
  <si>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</si>
  <si>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</si>
  <si>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</si>
  <si>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</si>
  <si>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</si>
  <si>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</si>
  <si>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</si>
  <si>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</si>
  <si>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</si>
  <si>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</si>
  <si>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</si>
  <si>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</si>
  <si>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</si>
  <si>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</si>
  <si>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</si>
  <si>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</si>
  <si>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</si>
  <si>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</si>
  <si>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</si>
  <si>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</si>
  <si>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</si>
  <si>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</si>
  <si>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</si>
  <si>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</si>
  <si>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</si>
  <si>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</si>
  <si>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</si>
  <si>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</si>
  <si>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</si>
  <si>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</si>
  <si>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</si>
  <si>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</si>
  <si>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</si>
  <si>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</si>
  <si>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</si>
  <si>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</si>
  <si>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</si>
  <si>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</si>
  <si>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</si>
  <si>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</si>
  <si>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</si>
  <si>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</si>
  <si>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</si>
  <si>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</si>
  <si>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</si>
  <si>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</si>
  <si>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</si>
  <si>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</si>
  <si>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</si>
  <si>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</si>
  <si>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</si>
  <si>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</si>
  <si>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</si>
  <si>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</si>
  <si>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</si>
  <si>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</si>
  <si>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</si>
  <si>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</si>
  <si>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</si>
  <si>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</si>
  <si>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</si>
  <si>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</si>
  <si>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</si>
  <si>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</si>
  <si>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</si>
  <si>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</si>
  <si>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</si>
  <si>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</si>
  <si>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</si>
  <si>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</si>
  <si>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</si>
  <si>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</si>
  <si>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</si>
  <si>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</si>
  <si>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</si>
  <si>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</si>
  <si>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</si>
  <si>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</si>
  <si>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</si>
  <si>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</si>
  <si>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</si>
  <si>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</si>
  <si>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</si>
  <si>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</si>
  <si>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</si>
  <si>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</si>
  <si>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</si>
  <si>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</si>
  <si>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</si>
  <si>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</si>
  <si>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</si>
  <si>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</si>
  <si>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</si>
  <si>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</si>
  <si>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</si>
  <si>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</si>
  <si>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</si>
  <si>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</si>
  <si>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</si>
  <si>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</si>
  <si>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</si>
  <si>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</si>
  <si>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</si>
  <si>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</si>
  <si>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</si>
  <si>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</si>
  <si>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</si>
  <si>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</si>
  <si>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</si>
  <si>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</si>
  <si>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</si>
  <si>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</si>
  <si>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</si>
  <si>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</si>
  <si>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</si>
  <si>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</si>
  <si>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</si>
  <si>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</si>
  <si>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</si>
  <si>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</si>
  <si>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</si>
  <si>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</si>
  <si>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</si>
  <si>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</si>
  <si>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</si>
  <si>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</si>
  <si>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</si>
  <si>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</si>
  <si>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</si>
  <si>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</si>
  <si>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</si>
  <si>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</si>
  <si>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</si>
  <si>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</si>
  <si>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</si>
  <si>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</si>
  <si>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</si>
  <si>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</si>
  <si>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</si>
  <si>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</si>
  <si>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</si>
  <si>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</si>
  <si>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</si>
  <si>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</si>
  <si>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</si>
  <si>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</si>
  <si>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</si>
  <si>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</si>
  <si>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</si>
  <si>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</si>
  <si>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</si>
  <si>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</si>
  <si>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</si>
  <si>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</si>
  <si>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</si>
  <si>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</si>
  <si>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</si>
  <si>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</si>
  <si>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</si>
  <si>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</si>
  <si>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</si>
  <si>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</si>
  <si>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</si>
  <si>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</si>
  <si>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</si>
  <si>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</si>
  <si>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</si>
  <si>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</si>
  <si>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</si>
  <si>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</si>
  <si>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</si>
  <si>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</si>
  <si>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</si>
  <si>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</si>
  <si>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</si>
  <si>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</si>
  <si>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</si>
  <si>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</si>
  <si>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</si>
  <si>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</si>
  <si>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</si>
  <si>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</si>
  <si>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</si>
  <si>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</si>
  <si>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</si>
  <si>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</si>
  <si>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</si>
  <si>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</si>
  <si>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</si>
  <si>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</si>
  <si>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</si>
  <si>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</si>
  <si>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</si>
  <si>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</si>
  <si>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</si>
  <si>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</si>
  <si>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</si>
  <si>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</si>
  <si>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</si>
  <si>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</si>
  <si>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</si>
  <si>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</si>
  <si>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</si>
  <si>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</si>
  <si>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</si>
  <si>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</si>
  <si>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</si>
  <si>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</si>
  <si>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</si>
  <si>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</si>
  <si>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</si>
  <si>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</si>
  <si>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</si>
  <si>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</si>
  <si>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</si>
  <si>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</si>
  <si>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</si>
  <si>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</si>
  <si>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</si>
  <si>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</si>
  <si>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</si>
  <si>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</si>
  <si>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</si>
  <si>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</si>
  <si>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</si>
  <si>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</si>
  <si>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</si>
  <si>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</si>
  <si>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</si>
  <si>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</si>
  <si>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</si>
  <si>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</si>
  <si>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</si>
  <si>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</si>
  <si>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</si>
  <si>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</si>
  <si>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</si>
  <si>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</si>
  <si>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</si>
  <si>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</si>
  <si>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</si>
  <si>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</si>
  <si>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</si>
  <si>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</si>
  <si>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</si>
  <si>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</si>
  <si>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</si>
  <si>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</si>
  <si>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</si>
  <si>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</si>
  <si>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</si>
  <si>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</si>
  <si>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</si>
  <si>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</si>
  <si>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</si>
  <si>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</si>
  <si>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</si>
  <si>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</si>
  <si>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</si>
  <si>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</si>
  <si>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</si>
  <si>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</si>
  <si>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</si>
  <si>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</si>
  <si>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</si>
  <si>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</si>
  <si>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</si>
  <si>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</si>
  <si>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</si>
  <si>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</si>
  <si>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</si>
  <si>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</si>
  <si>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</si>
  <si>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</si>
  <si>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</si>
  <si>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</si>
  <si>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</si>
  <si>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</si>
  <si>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</si>
  <si>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</si>
  <si>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</si>
  <si>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</si>
  <si>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</si>
  <si>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</si>
  <si>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</si>
  <si>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</si>
  <si>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</si>
  <si>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</si>
  <si>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</si>
  <si>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</si>
  <si>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</si>
  <si>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</si>
  <si>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</si>
  <si>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</si>
  <si>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</si>
  <si>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</si>
  <si>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</si>
  <si>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</si>
  <si>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</si>
  <si>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</si>
  <si>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</si>
  <si>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</si>
  <si>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</si>
  <si>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</si>
  <si>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</si>
  <si>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</si>
  <si>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</si>
  <si>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</si>
  <si>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</si>
  <si>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</si>
  <si>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</si>
  <si>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</si>
  <si>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</si>
  <si>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</si>
  <si>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</si>
  <si>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</si>
  <si>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</si>
  <si>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</si>
  <si>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</si>
  <si>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</si>
  <si>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</si>
  <si>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</si>
  <si>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</si>
  <si>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</si>
  <si>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</si>
  <si>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</si>
  <si>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</si>
  <si>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</si>
  <si>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</si>
  <si>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</si>
  <si>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</si>
  <si>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</si>
  <si>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</si>
  <si>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</si>
  <si>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</si>
  <si>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</si>
  <si>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</si>
  <si>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</si>
  <si>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</si>
  <si>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</si>
  <si>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</si>
  <si>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</si>
  <si>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</si>
  <si>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</si>
  <si>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</si>
  <si>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</si>
  <si>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</si>
  <si>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</si>
  <si>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</si>
  <si>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</si>
  <si>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</si>
  <si>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</si>
  <si>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</si>
  <si>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</si>
  <si>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</si>
  <si>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</si>
  <si>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</si>
  <si>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</si>
  <si>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</si>
  <si>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</si>
  <si>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</si>
  <si>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</si>
  <si>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</si>
  <si>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</si>
  <si>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</si>
  <si>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</si>
  <si>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</si>
  <si>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</si>
  <si>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</si>
  <si>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</si>
  <si>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</si>
  <si>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</si>
  <si>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</si>
  <si>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</si>
  <si>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</si>
  <si>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</si>
  <si>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</si>
  <si>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</si>
  <si>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</si>
  <si>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</si>
  <si>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</si>
  <si>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</si>
  <si>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</si>
  <si>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</si>
  <si>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</si>
  <si>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</si>
  <si>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</si>
  <si>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</si>
  <si>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</si>
  <si>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</si>
  <si>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</si>
  <si>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</si>
  <si>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</si>
  <si>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</si>
  <si>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</si>
  <si>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</si>
  <si>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</si>
  <si>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</si>
  <si>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</si>
  <si>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</si>
  <si>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</si>
  <si>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</si>
  <si>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</si>
  <si>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</si>
  <si>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</si>
  <si>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</si>
  <si>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</si>
  <si>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</si>
  <si>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</si>
  <si>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</si>
  <si>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</si>
  <si>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</si>
  <si>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</si>
  <si>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</si>
  <si>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</si>
  <si>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</si>
  <si>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</si>
  <si>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</si>
  <si>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</si>
  <si>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</si>
  <si>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</si>
  <si>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</si>
  <si>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</si>
  <si>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</si>
  <si>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</si>
  <si>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</si>
  <si>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</si>
  <si>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</si>
  <si>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</si>
  <si>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</si>
  <si>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</si>
  <si>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</si>
  <si>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</si>
  <si>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</si>
  <si>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</si>
  <si>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</si>
  <si>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</si>
  <si>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</si>
  <si>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</si>
  <si>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</si>
  <si>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</si>
  <si>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</si>
  <si>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</si>
  <si>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</si>
  <si>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</si>
  <si>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</si>
  <si>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</si>
  <si>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</si>
  <si>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</si>
  <si>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</si>
  <si>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</si>
  <si>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</si>
  <si>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</si>
  <si>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</si>
  <si>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</si>
  <si>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</si>
  <si>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</si>
  <si>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</si>
  <si>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</si>
  <si>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</si>
  <si>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</si>
  <si>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</si>
  <si>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</si>
  <si>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</si>
  <si>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</si>
  <si>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</si>
  <si>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</si>
  <si>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</si>
  <si>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</si>
  <si>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</si>
  <si>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</si>
  <si>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</si>
  <si>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</si>
  <si>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</si>
  <si>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</si>
  <si>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</si>
  <si>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</si>
  <si>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</si>
  <si>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</si>
  <si>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</si>
  <si>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</si>
  <si>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</si>
  <si>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</si>
  <si>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</si>
  <si>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</si>
  <si>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</si>
  <si>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</si>
  <si>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</si>
  <si>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</si>
  <si>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</si>
  <si>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</si>
  <si>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</si>
  <si>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</si>
  <si>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</si>
  <si>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</si>
  <si>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</si>
  <si>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</si>
  <si>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</si>
  <si>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</si>
  <si>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</si>
  <si>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</si>
  <si>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</si>
  <si>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</si>
  <si>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</si>
  <si>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</si>
  <si>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</si>
  <si>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</si>
  <si>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</si>
  <si>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</si>
  <si>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</si>
  <si>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</si>
  <si>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</si>
  <si>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</si>
  <si>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</si>
  <si>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</si>
  <si>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</si>
  <si>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</si>
  <si>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</si>
  <si>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</si>
  <si>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</si>
  <si>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</si>
  <si>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</si>
  <si>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</si>
  <si>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</si>
  <si>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</si>
  <si>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</si>
  <si>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</si>
  <si>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</si>
  <si>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</si>
  <si>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</si>
  <si>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</si>
  <si>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</si>
  <si>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</si>
  <si>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</si>
  <si>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</si>
  <si>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</si>
  <si>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</si>
  <si>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</si>
  <si>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</si>
  <si>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</si>
  <si>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</si>
  <si>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</si>
  <si>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</si>
  <si>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</si>
  <si>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</si>
  <si>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</si>
  <si>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</si>
  <si>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</si>
  <si>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</si>
  <si>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</si>
  <si>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</si>
  <si>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</si>
  <si>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</si>
  <si>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</si>
  <si>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</si>
  <si>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</si>
  <si>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</si>
  <si>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</si>
  <si>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</si>
  <si>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</si>
  <si>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</si>
  <si>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</si>
  <si>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</si>
  <si>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</si>
  <si>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</si>
  <si>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</si>
  <si>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</si>
  <si>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</si>
  <si>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</si>
  <si>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</si>
  <si>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</si>
  <si>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</si>
  <si>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</si>
  <si>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</si>
  <si>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</si>
  <si>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</si>
  <si>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</si>
  <si>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</si>
  <si>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</si>
  <si>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</si>
  <si>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</si>
  <si>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</si>
  <si>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</si>
  <si>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</si>
  <si>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</si>
  <si>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</si>
  <si>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</si>
  <si>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</si>
  <si>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</si>
  <si>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</si>
  <si>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</si>
  <si>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</si>
  <si>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</si>
  <si>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</si>
  <si>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</si>
  <si>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</si>
  <si>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</si>
  <si>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</si>
  <si>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</si>
  <si>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</si>
  <si>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</si>
  <si>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</si>
  <si>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</si>
  <si>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</si>
  <si>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</si>
  <si>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</si>
  <si>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</si>
  <si>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</si>
  <si>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</si>
  <si>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</si>
  <si>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</si>
  <si>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</si>
  <si>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</si>
  <si>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</si>
  <si>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</si>
  <si>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</si>
  <si>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</si>
  <si>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</si>
  <si>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</si>
  <si>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</si>
  <si>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</si>
  <si>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</si>
  <si>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</si>
  <si>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</si>
  <si>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</si>
  <si>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</si>
  <si>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</si>
  <si>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</si>
  <si>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</si>
  <si>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</si>
  <si>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</si>
  <si>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</si>
  <si>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</si>
  <si>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</si>
  <si>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</si>
  <si>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</si>
  <si>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</si>
  <si>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</si>
  <si>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</si>
  <si>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</si>
  <si>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</si>
  <si>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</si>
  <si>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</si>
  <si>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</si>
  <si>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</si>
  <si>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</si>
  <si>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</si>
  <si>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</si>
  <si>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</si>
  <si>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</si>
  <si>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</si>
  <si>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</si>
  <si>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</si>
  <si>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</si>
  <si>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</si>
  <si>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</si>
  <si>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</si>
  <si>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</si>
  <si>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</si>
  <si>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</si>
  <si>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</si>
  <si>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</si>
  <si>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</si>
  <si>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</si>
  <si>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</si>
  <si>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</si>
  <si>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</si>
  <si>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</si>
  <si>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</si>
  <si>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</si>
  <si>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</si>
  <si>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</si>
  <si>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</si>
  <si>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</si>
  <si>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</si>
  <si>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</si>
  <si>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</si>
  <si>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</si>
  <si>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</si>
  <si>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</si>
  <si>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</si>
  <si>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</si>
  <si>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</si>
  <si>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</si>
  <si>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</si>
  <si>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</si>
  <si>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</si>
  <si>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</si>
  <si>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</si>
  <si>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</si>
  <si>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</si>
  <si>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</si>
  <si>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</si>
  <si>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</si>
  <si>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</si>
  <si>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</si>
  <si>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</si>
  <si>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</si>
  <si>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</si>
  <si>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</si>
  <si>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</si>
  <si>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</si>
  <si>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</si>
  <si>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</si>
  <si>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</si>
  <si>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</si>
  <si>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</si>
  <si>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</si>
  <si>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</si>
  <si>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</si>
  <si>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</si>
  <si>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</si>
  <si>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</si>
  <si>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</si>
  <si>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</si>
  <si>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</si>
  <si>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</si>
  <si>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</si>
  <si>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</si>
  <si>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</si>
  <si>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</si>
  <si>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</si>
  <si>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</si>
  <si>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</si>
  <si>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</si>
  <si>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</si>
  <si>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</si>
  <si>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</si>
  <si>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</si>
  <si>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</si>
  <si>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</si>
  <si>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</si>
  <si>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</si>
  <si>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</si>
  <si>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</si>
  <si>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</si>
  <si>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</si>
  <si>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</si>
  <si>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</si>
  <si>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</si>
  <si>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</si>
  <si>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</si>
  <si>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</si>
  <si>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</si>
  <si>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</si>
  <si>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</si>
  <si>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</si>
  <si>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</si>
  <si>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</si>
  <si>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</si>
  <si>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</si>
  <si>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</si>
  <si>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</si>
  <si>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</si>
  <si>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</si>
  <si>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</si>
  <si>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</si>
  <si>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</si>
  <si>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</si>
  <si>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</si>
  <si>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</si>
  <si>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</si>
  <si>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</si>
  <si>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</si>
  <si>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</si>
  <si>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</si>
  <si>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</si>
  <si>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</si>
  <si>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</si>
  <si>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</si>
  <si>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</si>
  <si>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</si>
  <si>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</si>
  <si>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</si>
  <si>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</si>
  <si>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</si>
  <si>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</si>
  <si>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</si>
  <si>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</si>
  <si>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</si>
  <si>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</si>
  <si>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</si>
  <si>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</si>
  <si>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</si>
  <si>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</si>
  <si>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</si>
  <si>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</si>
  <si>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</si>
  <si>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</si>
  <si>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</si>
  <si>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</si>
  <si>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</si>
  <si>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</si>
  <si>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</si>
  <si>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</si>
  <si>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</si>
  <si>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</si>
  <si>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</si>
  <si>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</si>
  <si>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</si>
  <si>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</si>
  <si>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</si>
  <si>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</si>
  <si>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</si>
  <si>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</si>
  <si>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</si>
  <si>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</si>
  <si>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</si>
  <si>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</si>
  <si>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</si>
  <si>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</si>
  <si>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</si>
  <si>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</si>
  <si>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</si>
  <si>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</si>
  <si>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</si>
  <si>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</si>
  <si>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</si>
  <si>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</si>
  <si>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</si>
  <si>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</si>
  <si>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</si>
  <si>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</si>
  <si>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</si>
  <si>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</si>
  <si>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</si>
  <si>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</si>
  <si>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</si>
  <si>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</si>
  <si>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</si>
  <si>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</si>
  <si>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</si>
  <si>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</si>
  <si>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</si>
  <si>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</si>
  <si>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</si>
  <si>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</si>
  <si>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</si>
  <si>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</si>
  <si>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</si>
  <si>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</si>
  <si>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</si>
  <si>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</si>
  <si>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</si>
  <si>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</si>
  <si>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</si>
  <si>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</si>
  <si>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</si>
  <si>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</si>
  <si>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</si>
  <si>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</si>
  <si>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</si>
  <si>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</si>
  <si>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</si>
  <si>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</si>
  <si>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</si>
  <si>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</si>
  <si>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</si>
  <si>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</si>
  <si>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</si>
  <si>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</si>
  <si>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</si>
  <si>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</si>
  <si>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</si>
  <si>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</si>
  <si>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</si>
  <si>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</si>
  <si>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</si>
  <si>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</si>
  <si>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</si>
  <si>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</si>
  <si>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</si>
  <si>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</si>
  <si>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</si>
  <si>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</si>
  <si>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</si>
  <si>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</si>
  <si>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</si>
  <si>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</si>
  <si>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</si>
  <si>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</si>
  <si>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</si>
  <si>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</si>
  <si>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</si>
  <si>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</si>
  <si>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</si>
  <si>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</si>
  <si>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</si>
  <si>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</si>
  <si>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</si>
  <si>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</si>
  <si>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</si>
  <si>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</si>
  <si>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</si>
  <si>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</si>
  <si>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</si>
  <si>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</si>
  <si>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</si>
  <si>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</si>
  <si>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</si>
  <si>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</si>
  <si>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</si>
  <si>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</si>
  <si>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</si>
  <si>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</si>
  <si>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</si>
  <si>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</si>
  <si>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</si>
  <si>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</si>
  <si>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</si>
  <si>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</si>
  <si>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</si>
  <si>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</si>
  <si>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</si>
  <si>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</si>
  <si>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</si>
  <si>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</si>
  <si>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</si>
  <si>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</si>
  <si>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</si>
  <si>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</si>
  <si>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</si>
  <si>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</si>
  <si>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</si>
  <si>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</si>
  <si>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</si>
  <si>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</si>
  <si>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</si>
  <si>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</si>
  <si>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</si>
  <si>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</si>
  <si>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</si>
  <si>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</si>
  <si>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</si>
  <si>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</si>
  <si>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</si>
  <si>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</si>
  <si>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</si>
  <si>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</si>
  <si>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</si>
  <si>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</si>
  <si>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</si>
  <si>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</si>
  <si>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</si>
  <si>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</si>
  <si>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</si>
  <si>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</si>
  <si>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</si>
  <si>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</si>
  <si>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</si>
  <si>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</si>
  <si>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</si>
  <si>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</si>
  <si>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</si>
  <si>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</si>
  <si>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</si>
  <si>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</si>
  <si>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</si>
  <si>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</si>
  <si>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</si>
  <si>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</si>
  <si>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</si>
  <si>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</si>
  <si>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</si>
  <si>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</si>
  <si>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</si>
  <si>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</si>
  <si>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</si>
  <si>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</si>
  <si>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</si>
  <si>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</si>
  <si>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</si>
  <si>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</si>
  <si>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</si>
  <si>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</si>
  <si>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</si>
  <si>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</si>
  <si>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</si>
  <si>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</si>
  <si>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</si>
  <si>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</si>
  <si>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</si>
  <si>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</si>
  <si>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</si>
  <si>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</si>
  <si>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</si>
  <si>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</si>
  <si>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</si>
  <si>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</si>
  <si>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</si>
  <si>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</si>
  <si>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</si>
  <si>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</si>
  <si>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</si>
  <si>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</si>
  <si>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</si>
  <si>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</si>
  <si>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</si>
  <si>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</si>
  <si>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</si>
  <si>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</si>
  <si>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</si>
  <si>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</si>
  <si>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</si>
  <si>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</si>
  <si>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</si>
  <si>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</si>
  <si>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</si>
  <si>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</si>
  <si>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</si>
  <si>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</si>
  <si>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</si>
  <si>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</si>
  <si>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</si>
  <si>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</si>
  <si>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</si>
  <si>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</si>
  <si>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</si>
  <si>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</si>
  <si>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</si>
  <si>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</si>
  <si>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</si>
  <si>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</si>
  <si>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</si>
  <si>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</si>
  <si>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</si>
  <si>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</si>
  <si>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</si>
  <si>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</si>
  <si>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</si>
  <si>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</si>
  <si>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</si>
  <si>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</si>
  <si>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</si>
  <si>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</si>
  <si>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</si>
  <si>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</si>
  <si>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</si>
  <si>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</si>
  <si>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</si>
  <si>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</si>
  <si>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</si>
  <si>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</si>
  <si>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</si>
  <si>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</si>
  <si>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</si>
  <si>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</si>
  <si>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</si>
  <si>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</si>
  <si>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</si>
  <si>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</si>
  <si>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</si>
  <si>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</si>
  <si>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</si>
  <si>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</si>
  <si>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</si>
  <si>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</si>
  <si>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</si>
  <si>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</si>
  <si>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</si>
  <si>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</si>
  <si>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</si>
  <si>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</si>
  <si>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</si>
  <si>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</si>
  <si>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</si>
  <si>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</si>
  <si>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</si>
  <si>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</si>
  <si>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</si>
  <si>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</si>
  <si>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</si>
  <si>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</si>
  <si>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</si>
  <si>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</si>
  <si>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</si>
  <si>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</si>
  <si>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</si>
  <si>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</si>
  <si>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</si>
  <si>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</si>
  <si>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</si>
  <si>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</si>
  <si>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</si>
  <si>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</si>
  <si>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</si>
  <si>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</si>
  <si>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</si>
  <si>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</si>
  <si>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</si>
  <si>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</si>
  <si>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</si>
  <si>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</si>
  <si>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</si>
  <si>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</si>
  <si>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</si>
  <si>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</si>
  <si>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</si>
  <si>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</si>
  <si>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</si>
  <si>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</si>
  <si>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</si>
  <si>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</si>
  <si>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</si>
  <si>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</si>
  <si>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</si>
  <si>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</si>
  <si>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</si>
  <si>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</si>
  <si>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</si>
  <si>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</si>
  <si>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</si>
  <si>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</si>
  <si>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</si>
  <si>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</si>
  <si>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</si>
  <si>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</si>
  <si>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</si>
  <si>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</si>
  <si>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</si>
  <si>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</si>
  <si>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</si>
  <si>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</si>
  <si>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</si>
  <si>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</si>
  <si>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</si>
  <si>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</si>
  <si>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</si>
  <si>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</si>
  <si>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</si>
  <si>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</si>
  <si>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</si>
  <si>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</si>
  <si>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</si>
  <si>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</si>
  <si>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</si>
  <si>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</si>
  <si>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</si>
  <si>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</si>
  <si>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</si>
  <si>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</si>
  <si>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</si>
  <si>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</si>
  <si>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</si>
  <si>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</si>
  <si>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</si>
  <si>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</si>
  <si>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</si>
  <si>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</si>
  <si>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</si>
  <si>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</si>
  <si>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</si>
  <si>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</si>
  <si>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</si>
  <si>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</si>
  <si>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</si>
  <si>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</si>
  <si>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</si>
  <si>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</si>
  <si>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</si>
  <si>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</si>
  <si>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</si>
  <si>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</si>
  <si>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</si>
  <si>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</si>
  <si>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</si>
  <si>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</si>
  <si>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</si>
  <si>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</si>
  <si>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</si>
  <si>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</si>
  <si>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</si>
  <si>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</si>
  <si>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</si>
  <si>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</si>
  <si>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</si>
  <si>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</si>
  <si>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</si>
  <si>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</si>
  <si>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</si>
  <si>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</si>
  <si>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</si>
  <si>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</si>
  <si>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</si>
  <si>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</si>
  <si>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</si>
  <si>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</si>
  <si>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</si>
  <si>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</si>
  <si>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</si>
  <si>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</si>
  <si>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</si>
  <si>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</si>
  <si>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</si>
  <si>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</si>
  <si>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</si>
  <si>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</si>
  <si>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</si>
  <si>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</si>
  <si>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</si>
  <si>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</si>
  <si>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</si>
  <si>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</si>
  <si>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</si>
  <si>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</si>
  <si>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</si>
  <si>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</si>
  <si>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</si>
  <si>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</si>
  <si>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</si>
  <si>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</si>
  <si>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</si>
  <si>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</si>
  <si>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</si>
  <si>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</si>
  <si>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</si>
  <si>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</si>
  <si>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</si>
  <si>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</si>
  <si>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</si>
  <si>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</si>
  <si>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</si>
  <si>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</si>
  <si>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</si>
  <si>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</si>
  <si>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</si>
  <si>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</si>
  <si>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</si>
  <si>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</si>
  <si>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</si>
  <si>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</si>
  <si>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</si>
  <si>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</si>
  <si>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</si>
  <si>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</si>
  <si>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</si>
  <si>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</si>
  <si>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</si>
  <si>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</si>
  <si>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</si>
  <si>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</si>
  <si>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</si>
  <si>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</si>
  <si>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</si>
  <si>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</si>
  <si>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</si>
  <si>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</si>
  <si>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</si>
  <si>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</si>
  <si>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</si>
  <si>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</si>
  <si>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</si>
  <si>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</si>
  <si>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</si>
  <si>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</si>
  <si>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</si>
  <si>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</si>
  <si>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</si>
  <si>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</si>
  <si>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</si>
  <si>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</si>
  <si>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</si>
  <si>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</si>
  <si>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</si>
  <si>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</si>
  <si>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</si>
  <si>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</si>
  <si>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</si>
  <si>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</si>
  <si>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</si>
  <si>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</si>
  <si>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</si>
  <si>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</si>
  <si>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</si>
  <si>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</si>
  <si>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</si>
  <si>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</si>
  <si>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</si>
  <si>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</si>
  <si>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</si>
  <si>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</si>
  <si>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</si>
  <si>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</si>
  <si>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</si>
  <si>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</si>
  <si>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</si>
  <si>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</si>
  <si>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</si>
  <si>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</si>
  <si>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</si>
  <si>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</si>
  <si>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</si>
  <si>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</si>
  <si>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</si>
  <si>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</si>
  <si>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</si>
  <si>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</si>
  <si>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</si>
  <si>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</si>
  <si>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</si>
  <si>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</si>
  <si>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</si>
  <si>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</si>
  <si>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</si>
  <si>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</si>
  <si>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</si>
  <si>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</si>
  <si>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</si>
  <si>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</si>
  <si>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</si>
  <si>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</si>
  <si>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</si>
  <si>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</si>
  <si>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</si>
  <si>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</si>
  <si>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</si>
  <si>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</si>
  <si>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</si>
  <si>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</si>
  <si>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</si>
  <si>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</si>
  <si>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</si>
  <si>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</si>
  <si>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</si>
  <si>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</si>
  <si>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</si>
  <si>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</si>
  <si>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</si>
  <si>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</si>
  <si>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</si>
  <si>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</si>
  <si>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</si>
  <si>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</si>
  <si>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</si>
  <si>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</si>
  <si>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</si>
  <si>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</si>
  <si>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</si>
  <si>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</si>
  <si>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</si>
  <si>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</si>
  <si>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</si>
  <si>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</si>
  <si>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</si>
  <si>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</si>
  <si>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</si>
  <si>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</si>
  <si>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</si>
  <si>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</si>
  <si>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</si>
  <si>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</si>
  <si>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</si>
  <si>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</si>
  <si>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</si>
  <si>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</si>
  <si>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</si>
  <si>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</si>
  <si>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</si>
  <si>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</si>
  <si>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</si>
  <si>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</si>
  <si>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</si>
  <si>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</si>
  <si>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</si>
  <si>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</si>
  <si>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</si>
  <si>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</si>
  <si>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</si>
  <si>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</si>
  <si>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</si>
  <si>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</si>
  <si>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</si>
  <si>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</si>
  <si>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</si>
  <si>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</si>
  <si>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</si>
  <si>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</si>
  <si>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</si>
  <si>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</si>
  <si>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</si>
  <si>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</si>
  <si>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</si>
  <si>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</si>
  <si>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</si>
  <si>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</si>
  <si>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</si>
  <si>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</si>
  <si>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</si>
  <si>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</si>
  <si>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</si>
  <si>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</si>
  <si>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</si>
  <si>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</si>
  <si>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</si>
  <si>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</si>
  <si>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</si>
  <si>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</si>
  <si>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</si>
  <si>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</si>
  <si>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</si>
  <si>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</si>
  <si>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</si>
  <si>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</si>
  <si>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</si>
  <si>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</si>
  <si>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</si>
  <si>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</si>
  <si>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</si>
  <si>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</si>
  <si>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</si>
  <si>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</si>
  <si>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</si>
  <si>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</si>
  <si>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</si>
  <si>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</si>
  <si>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</si>
  <si>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</si>
  <si>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</si>
  <si>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</si>
  <si>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</si>
  <si>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</si>
  <si>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</si>
  <si>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</si>
  <si>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</si>
  <si>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</si>
  <si>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</si>
  <si>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</si>
  <si>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</si>
  <si>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</si>
  <si>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</si>
  <si>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</si>
  <si>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</si>
  <si>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</si>
  <si>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</si>
  <si>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</si>
  <si>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</si>
  <si>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</si>
  <si>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</si>
  <si>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</si>
  <si>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</si>
  <si>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</si>
  <si>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</si>
  <si>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</si>
  <si>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</si>
  <si>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</si>
  <si>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</si>
  <si>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</si>
  <si>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</si>
  <si>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</si>
  <si>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</si>
  <si>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</si>
  <si>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</si>
  <si>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</si>
  <si>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</si>
  <si>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</si>
  <si>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</si>
  <si>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</si>
  <si>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</si>
  <si>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</si>
  <si>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</si>
  <si>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</si>
  <si>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</si>
  <si>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</si>
  <si>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</si>
  <si>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</si>
  <si>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</si>
  <si>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</si>
  <si>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</si>
  <si>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</si>
  <si>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</si>
  <si>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</si>
  <si>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</si>
  <si>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</si>
  <si>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</si>
  <si>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</si>
  <si>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</si>
  <si>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</si>
  <si>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</si>
  <si>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</si>
  <si>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</si>
  <si>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</si>
  <si>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</si>
  <si>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</si>
  <si>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</si>
  <si>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</si>
  <si>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</si>
  <si>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</si>
  <si>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</si>
  <si>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</si>
  <si>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</si>
  <si>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</si>
  <si>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</si>
  <si>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</si>
  <si>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</si>
  <si>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</si>
  <si>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</si>
  <si>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</si>
  <si>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</si>
  <si>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</si>
  <si>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</si>
  <si>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</si>
  <si>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</si>
  <si>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</si>
  <si>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</si>
  <si>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</si>
  <si>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</si>
  <si>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</si>
  <si>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</si>
  <si>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</si>
  <si>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</si>
  <si>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</si>
  <si>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</si>
  <si>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</si>
  <si>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</si>
  <si>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</si>
  <si>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</si>
  <si>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</si>
  <si>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</si>
  <si>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</si>
  <si>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</si>
  <si>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</si>
  <si>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</si>
  <si>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</si>
  <si>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</si>
  <si>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</si>
  <si>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</si>
  <si>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</si>
  <si>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</si>
  <si>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</si>
  <si>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</si>
  <si>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</si>
  <si>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</si>
  <si>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</si>
  <si>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</si>
  <si>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</si>
  <si>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</si>
  <si>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</si>
  <si>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</si>
  <si>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</si>
  <si>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</si>
  <si>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</si>
  <si>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</si>
  <si>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</si>
  <si>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</si>
  <si>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</si>
  <si>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</si>
  <si>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</si>
  <si>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</si>
  <si>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</si>
  <si>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</si>
  <si>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</si>
  <si>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</si>
  <si>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</si>
  <si>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</si>
  <si>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</si>
  <si>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</si>
  <si>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</si>
  <si>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</si>
  <si>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</si>
  <si>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</si>
  <si>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</si>
  <si>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</si>
  <si>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</si>
  <si>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</si>
  <si>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</si>
  <si>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</si>
  <si>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</si>
  <si>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</si>
  <si>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</si>
  <si>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</si>
  <si>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</si>
  <si>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</si>
  <si>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</si>
  <si>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</si>
  <si>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</si>
  <si>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</si>
  <si>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</si>
  <si>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</si>
  <si>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</si>
  <si>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</si>
  <si>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</si>
  <si>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</si>
  <si>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</si>
  <si>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</si>
  <si>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</si>
  <si>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</si>
  <si>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</si>
  <si>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</si>
  <si>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</si>
  <si>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</si>
  <si>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</si>
  <si>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</si>
  <si>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</si>
  <si>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</si>
  <si>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</si>
  <si>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</si>
  <si>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</si>
  <si>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</si>
  <si>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</si>
  <si>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</si>
  <si>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</si>
  <si>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</si>
  <si>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</si>
  <si>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</si>
  <si>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</si>
  <si>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</si>
  <si>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</si>
  <si>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</si>
  <si>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</si>
  <si>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</si>
  <si>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</si>
  <si>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</si>
  <si>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</si>
  <si>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</si>
  <si>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</si>
  <si>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</si>
  <si>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</si>
  <si>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</si>
  <si>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</si>
  <si>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</si>
  <si>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</si>
  <si>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</si>
  <si>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</si>
  <si>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</si>
  <si>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</si>
  <si>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</si>
  <si>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</si>
  <si>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</si>
  <si>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</si>
  <si>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</si>
  <si>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</si>
  <si>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</si>
  <si>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</si>
  <si>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</si>
  <si>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</si>
  <si>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</si>
  <si>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</si>
  <si>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</si>
  <si>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</si>
  <si>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</si>
  <si>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</si>
  <si>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</si>
  <si>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</si>
  <si>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</si>
  <si>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</si>
  <si>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</si>
  <si>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</si>
  <si>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</si>
  <si>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</si>
  <si>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</si>
  <si>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</si>
  <si>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</si>
  <si>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</si>
  <si>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</si>
  <si>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</si>
  <si>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</si>
  <si>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</si>
  <si>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</si>
  <si>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</si>
  <si>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</si>
  <si>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</si>
  <si>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</si>
  <si>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</si>
  <si>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</si>
  <si>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</si>
  <si>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</si>
  <si>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</si>
  <si>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</si>
  <si>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</si>
  <si>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</si>
  <si>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</si>
  <si>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</si>
  <si>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</si>
  <si>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</si>
  <si>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</si>
  <si>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</si>
  <si>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</si>
  <si>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</si>
  <si>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</si>
  <si>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</si>
  <si>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</si>
  <si>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</si>
  <si>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</si>
  <si>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</si>
  <si>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</si>
  <si>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</si>
  <si>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</si>
  <si>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</si>
  <si>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</si>
  <si>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</si>
  <si>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</si>
  <si>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</si>
  <si>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</si>
  <si>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</si>
  <si>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</si>
  <si>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</si>
  <si>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</si>
  <si>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</si>
  <si>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</si>
  <si>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</si>
  <si>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</si>
  <si>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</si>
  <si>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</si>
  <si>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</si>
  <si>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</si>
  <si>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</si>
  <si>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</si>
  <si>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</si>
  <si>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</si>
  <si>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</si>
  <si>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</si>
  <si>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</si>
  <si>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</si>
  <si>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</si>
  <si>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</si>
  <si>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</si>
  <si>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</si>
  <si>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</si>
  <si>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</si>
  <si>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</si>
  <si>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</si>
  <si>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</si>
  <si>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</si>
  <si>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</si>
  <si>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</si>
  <si>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</si>
  <si>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</si>
  <si>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</si>
  <si>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</si>
  <si>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</si>
  <si>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</si>
  <si>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</si>
  <si>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</si>
  <si>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</si>
  <si>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</si>
  <si>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</si>
  <si>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</si>
  <si>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</si>
  <si>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</si>
  <si>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</si>
  <si>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</si>
  <si>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</si>
  <si>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</si>
  <si>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</si>
  <si>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</si>
  <si>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</si>
  <si>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</si>
  <si>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</si>
  <si>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</si>
  <si>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</si>
  <si>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</si>
  <si>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</si>
  <si>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</si>
  <si>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</si>
  <si>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</si>
  <si>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</si>
  <si>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</si>
  <si>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</si>
  <si>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</si>
  <si>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</si>
  <si>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</si>
  <si>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</si>
  <si>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</si>
  <si>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</si>
  <si>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</si>
  <si>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</si>
  <si>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</si>
  <si>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</si>
  <si>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</si>
  <si>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</si>
  <si>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</si>
  <si>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</si>
  <si>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</si>
  <si>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</si>
  <si>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</si>
  <si>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</si>
  <si>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</si>
  <si>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</si>
  <si>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</si>
  <si>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</si>
  <si>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</si>
  <si>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</si>
  <si>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</si>
  <si>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</si>
  <si>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</si>
  <si>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</si>
  <si>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</si>
  <si>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</si>
  <si>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</si>
  <si>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</si>
  <si>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</si>
  <si>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</si>
  <si>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</si>
  <si>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</si>
  <si>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</si>
  <si>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</si>
  <si>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</si>
  <si>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</si>
  <si>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</si>
  <si>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</si>
  <si>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</si>
  <si>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</si>
  <si>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</si>
  <si>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</si>
  <si>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</si>
  <si>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</si>
  <si>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</si>
  <si>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</si>
  <si>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</si>
  <si>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</si>
  <si>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</si>
  <si>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</si>
  <si>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</si>
  <si>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</si>
  <si>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</si>
  <si>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</si>
  <si>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</si>
  <si>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</si>
  <si>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</si>
  <si>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</si>
  <si>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</si>
  <si>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</si>
  <si>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</si>
  <si>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</si>
  <si>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</si>
  <si>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</si>
  <si>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</si>
  <si>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</si>
  <si>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</si>
  <si>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</si>
  <si>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</si>
  <si>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</si>
  <si>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</si>
  <si>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</si>
  <si>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</si>
  <si>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</si>
  <si>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</si>
  <si>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</si>
  <si>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</si>
  <si>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</si>
  <si>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</si>
  <si>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</si>
  <si>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</si>
  <si>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</si>
  <si>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</si>
  <si>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</si>
  <si>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</si>
  <si>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</si>
  <si>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</si>
  <si>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</si>
  <si>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</si>
  <si>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</si>
  <si>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</si>
  <si>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</si>
  <si>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</si>
  <si>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</si>
  <si>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</si>
  <si>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</si>
  <si>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</si>
  <si>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</si>
  <si>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</si>
  <si>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</si>
  <si>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</si>
  <si>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</si>
  <si>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</si>
  <si>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</si>
  <si>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</si>
  <si>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</si>
  <si>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</si>
  <si>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</si>
  <si>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</si>
  <si>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</si>
  <si>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</si>
  <si>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</si>
  <si>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</si>
  <si>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</si>
  <si>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</si>
  <si>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</si>
  <si>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</si>
  <si>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</si>
  <si>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</si>
  <si>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</si>
  <si>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</si>
  <si>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</si>
  <si>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</si>
  <si>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</si>
  <si>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</si>
  <si>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</si>
  <si>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</si>
  <si>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</si>
  <si>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</si>
  <si>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</si>
  <si>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</si>
  <si>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</si>
  <si>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</si>
  <si>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</si>
  <si>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</si>
  <si>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</si>
  <si>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</si>
  <si>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</si>
  <si>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</si>
  <si>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</si>
  <si>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</si>
  <si>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</si>
  <si>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</si>
  <si>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</si>
  <si>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</si>
  <si>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</si>
  <si>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</si>
  <si>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</si>
  <si>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</si>
  <si>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</si>
  <si>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</si>
  <si>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</si>
  <si>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</si>
  <si>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</si>
  <si>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</si>
  <si>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</si>
  <si>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</si>
  <si>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</si>
  <si>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</si>
  <si>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</si>
  <si>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</si>
  <si>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</si>
  <si>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</si>
  <si>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</si>
  <si>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</si>
  <si>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</si>
  <si>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</si>
  <si>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</si>
  <si>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</si>
  <si>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</si>
  <si>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</si>
  <si>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</si>
  <si>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</si>
  <si>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</si>
  <si>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</si>
  <si>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</si>
  <si>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</si>
  <si>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</si>
  <si>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</si>
  <si>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</si>
  <si>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</si>
  <si>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</si>
  <si>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</si>
  <si>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</si>
  <si>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</si>
  <si>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</si>
  <si>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</si>
  <si>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</si>
  <si>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</si>
  <si>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</si>
  <si>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</si>
  <si>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</si>
  <si>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</si>
  <si>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</si>
  <si>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</si>
  <si>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</si>
  <si>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</si>
  <si>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</si>
  <si>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</si>
  <si>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</si>
  <si>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</si>
  <si>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</si>
  <si>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</si>
  <si>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</si>
  <si>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</si>
  <si>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</si>
  <si>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</si>
  <si>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</si>
  <si>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</si>
  <si>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</si>
  <si>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</si>
  <si>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</si>
  <si>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</si>
  <si>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</si>
  <si>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</si>
  <si>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</si>
  <si>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</si>
  <si>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</si>
  <si>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</si>
  <si>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</si>
  <si>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</si>
  <si>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</si>
  <si>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</si>
  <si>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</si>
  <si>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</si>
  <si>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</si>
  <si>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</si>
  <si>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</si>
  <si>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</si>
  <si>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</si>
  <si>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</si>
  <si>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</si>
  <si>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</si>
  <si>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</si>
  <si>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</si>
  <si>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</si>
  <si>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</si>
  <si>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</si>
  <si>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</si>
  <si>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</si>
  <si>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</si>
  <si>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</si>
  <si>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</si>
  <si>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</si>
  <si>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</si>
  <si>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</si>
  <si>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</si>
  <si>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</si>
  <si>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</si>
  <si>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</si>
  <si>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</si>
  <si>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</si>
  <si>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</si>
  <si>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</si>
  <si>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</si>
  <si>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</si>
  <si>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</si>
  <si>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</si>
  <si>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</si>
  <si>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</si>
  <si>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</si>
  <si>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</si>
  <si>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</si>
  <si>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</si>
  <si>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</si>
  <si>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</si>
  <si>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</si>
  <si>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</si>
  <si>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</si>
  <si>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</si>
  <si>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</si>
  <si>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</si>
  <si>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</si>
  <si>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</si>
  <si>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</si>
  <si>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</si>
  <si>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</si>
  <si>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</si>
  <si>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</si>
  <si>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</si>
  <si>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</si>
  <si>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</si>
  <si>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</si>
  <si>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</si>
  <si>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</si>
  <si>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</si>
  <si>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</si>
  <si>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</si>
  <si>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</si>
  <si>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</si>
  <si>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</si>
  <si>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</si>
  <si>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</si>
  <si>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</si>
  <si>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</si>
  <si>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</si>
  <si>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</si>
  <si>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</si>
  <si>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</si>
  <si>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</si>
  <si>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</si>
  <si>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</si>
  <si>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</si>
  <si>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</si>
  <si>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</si>
  <si>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</si>
  <si>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</si>
  <si>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</si>
  <si>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</si>
  <si>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</si>
  <si>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</si>
  <si>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</si>
  <si>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</si>
  <si>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</si>
  <si>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</si>
  <si>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</si>
  <si>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</si>
  <si>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</si>
  <si>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</si>
  <si>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</si>
  <si>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</si>
  <si>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</si>
  <si>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</si>
  <si>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</si>
  <si>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</si>
  <si>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</si>
  <si>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</si>
  <si>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</si>
  <si>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</si>
  <si>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</si>
  <si>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</si>
  <si>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</si>
  <si>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</si>
  <si>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</si>
  <si>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</si>
  <si>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</si>
  <si>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</si>
  <si>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</si>
  <si>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</si>
  <si>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</si>
  <si>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</si>
  <si>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</si>
  <si>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</si>
  <si>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</si>
  <si>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</si>
  <si>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</si>
  <si>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</si>
  <si>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</si>
  <si>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</si>
  <si>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</si>
  <si>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</si>
  <si>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</si>
  <si>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</si>
  <si>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</si>
  <si>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</si>
  <si>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</si>
  <si>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</si>
  <si>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</si>
  <si>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</si>
  <si>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</si>
  <si>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</si>
  <si>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</si>
  <si>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</si>
  <si>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</si>
  <si>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</si>
  <si>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</si>
  <si>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</si>
  <si>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</si>
  <si>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</si>
  <si>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</si>
  <si>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</si>
  <si>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</si>
  <si>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</si>
  <si>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</si>
  <si>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</si>
  <si>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</si>
  <si>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</si>
  <si>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</si>
  <si>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</si>
  <si>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</si>
  <si>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</si>
  <si>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</si>
  <si>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</si>
  <si>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</si>
  <si>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</si>
  <si>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</si>
  <si>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</si>
  <si>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</si>
  <si>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</si>
  <si>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</si>
  <si>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</si>
  <si>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</si>
  <si>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</si>
  <si>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</si>
  <si>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</si>
  <si>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</si>
  <si>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</si>
  <si>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</si>
  <si>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</si>
  <si>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</si>
  <si>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</si>
  <si>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</si>
  <si>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</si>
  <si>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</si>
  <si>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</si>
  <si>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</si>
  <si>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</si>
  <si>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</si>
  <si>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</si>
  <si>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</si>
  <si>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</si>
  <si>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</si>
  <si>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</si>
  <si>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</si>
  <si>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</si>
  <si>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</si>
  <si>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</si>
  <si>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</si>
  <si>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</si>
  <si>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</si>
  <si>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</si>
  <si>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</si>
  <si>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</si>
  <si>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</si>
  <si>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</si>
  <si>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</si>
  <si>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</si>
  <si>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</si>
  <si>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</si>
  <si>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</si>
  <si>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</si>
  <si>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</si>
  <si>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</si>
  <si>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</si>
  <si>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</si>
  <si>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</si>
  <si>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</si>
  <si>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</si>
  <si>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</si>
  <si>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</si>
  <si>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</si>
  <si>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</si>
  <si>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</si>
  <si>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</si>
  <si>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</si>
  <si>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</si>
  <si>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</si>
  <si>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</si>
  <si>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</si>
  <si>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</si>
  <si>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</si>
  <si>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</si>
  <si>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</si>
  <si>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</si>
  <si>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</si>
  <si>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</si>
  <si>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</si>
  <si>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</si>
  <si>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</si>
  <si>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</si>
  <si>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</si>
  <si>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</si>
  <si>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</si>
  <si>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</si>
  <si>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</si>
  <si>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</si>
  <si>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</si>
  <si>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</si>
  <si>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</si>
  <si>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</si>
  <si>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</si>
  <si>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</si>
  <si>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</si>
  <si>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</si>
  <si>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</si>
  <si>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</si>
  <si>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</si>
  <si>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</si>
  <si>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</si>
  <si>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</si>
  <si>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</si>
  <si>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</si>
  <si>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</si>
  <si>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</si>
  <si>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</si>
  <si>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</si>
  <si>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</si>
  <si>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</si>
  <si>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</si>
  <si>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</si>
  <si>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</si>
  <si>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</si>
  <si>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</si>
  <si>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</si>
  <si>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</si>
  <si>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</si>
  <si>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</si>
  <si>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</si>
  <si>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</si>
  <si>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</si>
  <si>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</si>
  <si>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</si>
  <si>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</si>
  <si>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</si>
  <si>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</si>
  <si>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</si>
  <si>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</si>
  <si>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</si>
  <si>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</si>
  <si>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</si>
  <si>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</si>
  <si>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</si>
  <si>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</si>
  <si>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</si>
  <si>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</si>
  <si>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</si>
  <si>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</si>
  <si>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</si>
  <si>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</si>
  <si>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</si>
  <si>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</si>
  <si>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</si>
  <si>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</si>
  <si>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</si>
  <si>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</si>
  <si>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</si>
  <si>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</si>
  <si>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</si>
  <si>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</si>
  <si>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</si>
  <si>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</si>
  <si>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</si>
  <si>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</si>
  <si>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</si>
  <si>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</si>
  <si>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</si>
  <si>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</si>
  <si>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</si>
  <si>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</si>
  <si>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</si>
  <si>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</si>
  <si>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</si>
  <si>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</si>
  <si>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</si>
  <si>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</si>
  <si>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</si>
  <si>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</si>
  <si>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</si>
  <si>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</si>
  <si>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</si>
  <si>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</si>
  <si>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</si>
  <si>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</si>
  <si>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</si>
  <si>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</si>
  <si>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</si>
  <si>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</si>
  <si>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</si>
  <si>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</si>
  <si>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</si>
  <si>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</si>
  <si>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</si>
  <si>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</si>
  <si>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</si>
  <si>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</si>
  <si>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</si>
  <si>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</si>
  <si>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</si>
  <si>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</si>
  <si>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</si>
  <si>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</si>
  <si>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</si>
  <si>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</si>
  <si>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</si>
  <si>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</si>
  <si>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</si>
  <si>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</si>
  <si>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</si>
  <si>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</si>
  <si>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</si>
  <si>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</si>
  <si>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</si>
  <si>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</si>
  <si>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</si>
  <si>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</si>
  <si>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</si>
  <si>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</si>
  <si>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</si>
  <si>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</si>
  <si>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</si>
  <si>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</si>
  <si>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</si>
  <si>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</si>
  <si>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</si>
  <si>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</si>
  <si>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</si>
  <si>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</si>
  <si>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</si>
  <si>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</si>
  <si>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</si>
  <si>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</si>
  <si>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</si>
  <si>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</si>
  <si>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</si>
  <si>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</si>
  <si>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</si>
  <si>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</si>
  <si>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</si>
  <si>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</si>
  <si>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</si>
  <si>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</si>
  <si>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</si>
  <si>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</si>
  <si>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</si>
  <si>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</si>
  <si>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</si>
  <si>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</si>
  <si>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</si>
  <si>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</si>
  <si>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</si>
  <si>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</si>
  <si>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</si>
  <si>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</si>
  <si>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</si>
  <si>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</si>
  <si>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</si>
  <si>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</si>
  <si>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</si>
  <si>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</si>
  <si>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</si>
  <si>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</si>
  <si>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</si>
  <si>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</si>
  <si>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</si>
  <si>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</si>
  <si>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</si>
  <si>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</si>
  <si>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</si>
  <si>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</si>
  <si>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</si>
  <si>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</si>
  <si>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</si>
  <si>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</si>
  <si>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</si>
  <si>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</si>
  <si>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</si>
  <si>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</si>
  <si>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</si>
  <si>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</si>
  <si>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</si>
  <si>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</si>
  <si>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</si>
  <si>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</si>
  <si>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</si>
  <si>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</si>
  <si>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</si>
  <si>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</si>
  <si>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</si>
  <si>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</si>
  <si>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</si>
  <si>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</si>
  <si>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</si>
  <si>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</si>
  <si>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</si>
  <si>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</si>
  <si>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</si>
  <si>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</si>
  <si>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</si>
  <si>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</si>
  <si>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</si>
  <si>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</si>
  <si>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</si>
  <si>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</si>
  <si>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</si>
  <si>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</si>
  <si>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</si>
  <si>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</si>
  <si>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</si>
  <si>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</si>
  <si>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</si>
  <si>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</si>
  <si>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</si>
  <si>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</si>
  <si>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</si>
  <si>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</si>
  <si>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</si>
  <si>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</si>
  <si>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</si>
  <si>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</si>
  <si>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</si>
  <si>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</si>
  <si>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</si>
  <si>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</si>
  <si>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</si>
  <si>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</si>
  <si>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</si>
  <si>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</si>
  <si>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</si>
  <si>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</si>
  <si>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</si>
  <si>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</si>
  <si>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</si>
  <si>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</si>
  <si>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</si>
  <si>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</si>
  <si>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</si>
  <si>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</si>
  <si>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</si>
  <si>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</si>
  <si>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</si>
  <si>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</si>
  <si>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</si>
  <si>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</si>
  <si>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</si>
  <si>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</si>
  <si>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</si>
  <si>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</si>
  <si>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</si>
  <si>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</si>
  <si>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</si>
  <si>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</si>
  <si>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</si>
  <si>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</si>
  <si>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</si>
  <si>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</si>
  <si>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</si>
  <si>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</si>
  <si>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</si>
  <si>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</si>
  <si>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</si>
  <si>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</si>
  <si>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</si>
  <si>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</si>
  <si>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</si>
  <si>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</si>
  <si>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</si>
  <si>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</si>
  <si>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</si>
  <si>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</si>
  <si>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</si>
  <si>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</si>
  <si>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</si>
  <si>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</si>
  <si>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</si>
  <si>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</si>
  <si>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</si>
  <si>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</si>
  <si>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</si>
  <si>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</si>
  <si>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</si>
  <si>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</si>
  <si>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</si>
  <si>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</si>
  <si>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</si>
  <si>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</si>
  <si>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</si>
  <si>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</si>
  <si>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</si>
  <si>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</si>
  <si>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</si>
  <si>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</si>
  <si>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</si>
  <si>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</si>
  <si>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</si>
  <si>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</si>
  <si>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</si>
  <si>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</si>
  <si>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</si>
  <si>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</si>
  <si>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</si>
  <si>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</si>
  <si>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</si>
  <si>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</si>
  <si>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</si>
  <si>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</si>
  <si>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</si>
  <si>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</si>
  <si>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</si>
  <si>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</si>
  <si>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</si>
  <si>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</si>
  <si>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</si>
  <si>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</si>
  <si>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</si>
  <si>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</si>
  <si>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</si>
  <si>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</si>
  <si>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</si>
  <si>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</si>
  <si>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</si>
  <si>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</si>
  <si>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</si>
  <si>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</si>
  <si>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</si>
  <si>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</si>
  <si>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</si>
  <si>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</si>
  <si>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</si>
  <si>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</si>
  <si>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</si>
  <si>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</si>
  <si>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</si>
  <si>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</si>
  <si>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</si>
  <si>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</si>
  <si>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</si>
  <si>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</si>
  <si>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</si>
  <si>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</si>
  <si>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</si>
  <si>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</si>
  <si>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</si>
  <si>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</si>
  <si>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</si>
  <si>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</si>
  <si>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</si>
  <si>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</si>
  <si>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</si>
  <si>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</si>
  <si>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</si>
  <si>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</si>
  <si>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</si>
  <si>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</si>
  <si>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</si>
  <si>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</si>
  <si>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</si>
  <si>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</si>
  <si>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</si>
  <si>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</si>
  <si>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</si>
  <si>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</si>
  <si>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</si>
  <si>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</si>
  <si>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</si>
  <si>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</si>
  <si>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</si>
  <si>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</si>
  <si>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</si>
  <si>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</si>
  <si>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</si>
  <si>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</si>
  <si>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</si>
  <si>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</si>
  <si>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</si>
  <si>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</si>
  <si>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</si>
  <si>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</si>
  <si>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</si>
  <si>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</si>
  <si>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</si>
  <si>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</si>
  <si>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</si>
  <si>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</si>
  <si>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</si>
  <si>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</si>
  <si>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</si>
  <si>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</si>
  <si>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</si>
  <si>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</si>
  <si>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</si>
  <si>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</si>
  <si>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</si>
  <si>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</si>
  <si>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</si>
  <si>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</si>
  <si>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</si>
  <si>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</si>
  <si>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</si>
  <si>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</si>
  <si>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</si>
  <si>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</si>
  <si>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</si>
  <si>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</si>
  <si>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</si>
  <si>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</si>
  <si>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</si>
  <si>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</si>
  <si>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</si>
  <si>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</si>
  <si>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</si>
  <si>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</si>
  <si>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</si>
  <si>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</si>
  <si>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</si>
  <si>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</si>
  <si>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</si>
  <si>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</si>
  <si>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</si>
  <si>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</si>
  <si>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</si>
  <si>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</si>
  <si>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</si>
  <si>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</si>
  <si>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</si>
  <si>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</si>
  <si>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</si>
  <si>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</si>
  <si>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</si>
  <si>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</si>
  <si>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</si>
  <si>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</si>
  <si>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</si>
  <si>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</si>
  <si>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</si>
  <si>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</si>
  <si>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</si>
  <si>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</si>
  <si>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</si>
  <si>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</si>
  <si>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</si>
  <si>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</si>
  <si>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</si>
  <si>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</si>
  <si>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</si>
  <si>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</si>
  <si>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</si>
  <si>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</si>
  <si>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</si>
  <si>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</si>
  <si>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</si>
  <si>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</si>
  <si>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</si>
  <si>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</si>
  <si>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</si>
  <si>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</si>
  <si>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</si>
  <si>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</si>
  <si>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</si>
  <si>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</si>
  <si>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</si>
  <si>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</si>
  <si>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</si>
  <si>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</si>
  <si>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</si>
  <si>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</si>
  <si>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</si>
  <si>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</si>
  <si>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</si>
  <si>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</si>
  <si>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</si>
  <si>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</si>
  <si>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</si>
  <si>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</si>
  <si>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</si>
  <si>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</si>
  <si>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</si>
  <si>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</si>
  <si>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</si>
  <si>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</si>
  <si>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</si>
  <si>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</si>
  <si>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</si>
  <si>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</si>
  <si>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</si>
  <si>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</si>
  <si>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</si>
  <si>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</si>
  <si>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</si>
  <si>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</si>
  <si>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</si>
  <si>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</si>
  <si>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</si>
  <si>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</si>
  <si>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</si>
  <si>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</si>
  <si>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</si>
  <si>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</si>
  <si>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</si>
  <si>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</si>
  <si>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</si>
  <si>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</si>
  <si>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</si>
  <si>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</si>
  <si>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</si>
  <si>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</si>
  <si>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</si>
  <si>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</si>
  <si>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</si>
  <si>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</si>
  <si>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</si>
  <si>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</si>
  <si>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</si>
  <si>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</si>
  <si>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</si>
  <si>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</si>
  <si>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</si>
  <si>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</si>
  <si>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</si>
  <si>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</si>
  <si>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</si>
  <si>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</si>
  <si>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</si>
  <si>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</si>
  <si>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</si>
  <si>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</si>
  <si>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</si>
  <si>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</si>
  <si>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</si>
  <si>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</si>
  <si>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</si>
  <si>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</si>
  <si>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</si>
  <si>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</si>
  <si>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</si>
  <si>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</si>
  <si>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</si>
  <si>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</si>
  <si>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</si>
  <si>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</si>
  <si>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</si>
  <si>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</si>
  <si>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</si>
  <si>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</si>
  <si>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</si>
  <si>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</si>
  <si>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</si>
  <si>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</si>
  <si>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</si>
  <si>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</si>
  <si>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</si>
  <si>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</si>
  <si>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</si>
  <si>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</si>
  <si>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</si>
  <si>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</si>
  <si>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</si>
  <si>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</si>
  <si>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</si>
  <si>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</si>
  <si>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</si>
  <si>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</si>
  <si>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</si>
  <si>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</si>
  <si>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</si>
  <si>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</si>
  <si>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</si>
  <si>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</si>
  <si>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</si>
  <si>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</si>
  <si>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</si>
  <si>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</si>
  <si>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</si>
  <si>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</si>
  <si>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</si>
  <si>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</si>
  <si>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</si>
  <si>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</si>
  <si>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</si>
  <si>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</si>
  <si>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</si>
  <si>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</si>
  <si>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</si>
  <si>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</si>
  <si>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</si>
  <si>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</si>
  <si>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</si>
  <si>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</si>
  <si>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</si>
  <si>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</si>
  <si>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</si>
  <si>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</si>
  <si>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</si>
  <si>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</si>
  <si>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</si>
  <si>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</si>
  <si>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</si>
  <si>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</si>
  <si>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</si>
  <si>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</si>
  <si>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</si>
  <si>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</si>
  <si>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</si>
  <si>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</si>
  <si>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</si>
  <si>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</si>
  <si>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</si>
  <si>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</si>
  <si>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</si>
  <si>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</si>
  <si>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</si>
  <si>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</si>
  <si>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</si>
  <si>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</si>
  <si>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</si>
  <si>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</si>
  <si>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</si>
  <si>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</si>
  <si>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</si>
  <si>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</si>
  <si>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</si>
  <si>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</si>
  <si>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</si>
  <si>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</si>
  <si>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</si>
  <si>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</si>
  <si>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</si>
  <si>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</si>
  <si>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</si>
  <si>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</si>
  <si>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</si>
  <si>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</si>
  <si>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</si>
  <si>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</si>
  <si>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</si>
  <si>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</si>
  <si>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</si>
  <si>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</si>
  <si>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</si>
  <si>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</si>
  <si>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</si>
  <si>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</si>
  <si>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</si>
  <si>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</si>
  <si>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</si>
  <si>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</si>
  <si>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</si>
  <si>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</si>
  <si>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</si>
  <si>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</si>
  <si>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</si>
  <si>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</si>
  <si>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</si>
  <si>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</si>
  <si>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</si>
  <si>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</si>
  <si>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</si>
  <si>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</si>
  <si>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</si>
  <si>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</si>
  <si>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</si>
  <si>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</si>
  <si>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</si>
  <si>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</si>
  <si>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</si>
  <si>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</si>
  <si>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</si>
  <si>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</si>
  <si>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</si>
  <si>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</si>
  <si>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</si>
  <si>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</si>
  <si>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</si>
  <si>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</si>
  <si>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</si>
  <si>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</si>
  <si>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</si>
  <si>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</si>
  <si>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</si>
  <si>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</si>
  <si>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</si>
  <si>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</si>
  <si>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</si>
  <si>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</si>
  <si>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</si>
  <si>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</si>
  <si>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</si>
  <si>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</si>
  <si>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</si>
  <si>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</si>
  <si>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</si>
  <si>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</si>
  <si>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</si>
  <si>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</si>
  <si>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</si>
  <si>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</si>
  <si>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</si>
  <si>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</si>
  <si>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</si>
  <si>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</si>
  <si>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</si>
  <si>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</si>
  <si>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</si>
  <si>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</si>
  <si>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</si>
  <si>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</si>
  <si>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</si>
  <si>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</si>
  <si>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</si>
  <si>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</si>
  <si>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</si>
  <si>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</si>
  <si>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</si>
  <si>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</si>
  <si>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</si>
  <si>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</si>
  <si>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</si>
  <si>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</si>
  <si>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</si>
  <si>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</si>
  <si>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</si>
  <si>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</si>
  <si>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</si>
  <si>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</si>
  <si>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</si>
  <si>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</si>
  <si>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</si>
  <si>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</si>
  <si>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</si>
  <si>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</si>
  <si>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</si>
  <si>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</si>
  <si>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</si>
  <si>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</si>
  <si>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</si>
  <si>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</si>
  <si>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</si>
  <si>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</si>
  <si>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</si>
  <si>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</si>
  <si>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</si>
  <si>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</si>
  <si>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</si>
  <si>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</si>
  <si>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</si>
  <si>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</si>
  <si>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</si>
  <si>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</si>
  <si>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</si>
  <si>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</si>
  <si>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</si>
  <si>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</si>
  <si>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</si>
  <si>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</si>
  <si>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</si>
  <si>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</si>
  <si>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</si>
  <si>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</si>
  <si>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</si>
  <si>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</si>
  <si>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</si>
  <si>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</si>
  <si>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</si>
  <si>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</si>
  <si>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</si>
  <si>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</si>
  <si>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</si>
  <si>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</si>
  <si>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</si>
  <si>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</si>
  <si>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</si>
  <si>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</si>
  <si>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</si>
  <si>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</si>
  <si>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</si>
  <si>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</si>
  <si>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</si>
  <si>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</si>
  <si>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</si>
  <si>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</si>
  <si>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</si>
  <si>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</si>
  <si>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</si>
  <si>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</si>
  <si>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</si>
  <si>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</si>
  <si>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</si>
  <si>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</si>
  <si>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</si>
  <si>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</si>
  <si>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</si>
  <si>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</si>
  <si>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</si>
  <si>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</si>
  <si>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</si>
  <si>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</si>
  <si>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</si>
  <si>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</si>
  <si>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</si>
  <si>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</si>
  <si>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</si>
  <si>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</si>
  <si>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</si>
  <si>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</si>
  <si>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</si>
  <si>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</si>
  <si>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</si>
  <si>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</si>
  <si>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</si>
  <si>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</si>
  <si>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</si>
  <si>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</si>
  <si>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</si>
  <si>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</si>
  <si>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</si>
  <si>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</si>
  <si>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</si>
  <si>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</si>
  <si>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</si>
  <si>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</si>
  <si>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</si>
  <si>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</si>
  <si>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</si>
  <si>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</si>
  <si>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</si>
  <si>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</si>
  <si>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</si>
  <si>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</si>
  <si>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</si>
  <si>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</si>
  <si>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</si>
  <si>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</si>
  <si>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</si>
  <si>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</si>
  <si>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</si>
  <si>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</si>
  <si>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</si>
  <si>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</si>
  <si>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</si>
  <si>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</si>
  <si>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</si>
  <si>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</si>
  <si>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</si>
  <si>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</si>
  <si>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</si>
  <si>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</si>
  <si>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</si>
  <si>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</si>
  <si>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</si>
  <si>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</si>
  <si>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</si>
  <si>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</si>
  <si>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</si>
  <si>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</si>
  <si>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</si>
  <si>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</si>
  <si>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</si>
  <si>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</si>
  <si>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</si>
  <si>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</si>
  <si>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</si>
  <si>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</si>
  <si>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</si>
  <si>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</si>
  <si>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</si>
  <si>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</si>
  <si>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</si>
  <si>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</si>
  <si>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</si>
  <si>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</si>
  <si>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</si>
  <si>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</si>
  <si>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</si>
  <si>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</si>
  <si>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</si>
  <si>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</si>
  <si>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</si>
  <si>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</si>
  <si>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</si>
  <si>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</si>
  <si>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</si>
  <si>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</si>
  <si>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</si>
  <si>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</si>
  <si>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</si>
  <si>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</si>
  <si>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</si>
  <si>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</si>
  <si>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</si>
  <si>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</si>
  <si>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</si>
  <si>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</si>
  <si>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</si>
  <si>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</si>
  <si>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</si>
  <si>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</si>
  <si>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</si>
  <si>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</si>
  <si>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</si>
  <si>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</si>
  <si>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</si>
  <si>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</si>
  <si>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</si>
  <si>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</si>
  <si>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</si>
  <si>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</si>
  <si>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</si>
  <si>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</si>
  <si>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</si>
  <si>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</si>
  <si>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</si>
  <si>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</si>
  <si>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</si>
  <si>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</si>
  <si>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</si>
  <si>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</si>
  <si>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</si>
  <si>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</si>
  <si>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</si>
  <si>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</si>
  <si>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</si>
  <si>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</si>
  <si>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</si>
  <si>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</si>
  <si>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</si>
  <si>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</si>
  <si>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</si>
  <si>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</si>
  <si>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</si>
  <si>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</si>
  <si>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</si>
  <si>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</si>
  <si>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</si>
  <si>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</si>
  <si>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</si>
  <si>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</si>
  <si>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</si>
  <si>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</si>
  <si>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</si>
  <si>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</si>
  <si>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</si>
  <si>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</si>
  <si>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</si>
  <si>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</si>
  <si>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</si>
  <si>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</si>
  <si>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</si>
  <si>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</si>
  <si>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</si>
  <si>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</si>
  <si>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</si>
  <si>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</si>
  <si>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</si>
  <si>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</si>
  <si>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</si>
  <si>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</si>
  <si>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</si>
  <si>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</si>
  <si>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</si>
  <si>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</si>
  <si>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</si>
  <si>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</si>
  <si>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</si>
  <si>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</si>
  <si>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</si>
  <si>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</si>
  <si>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</si>
  <si>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</si>
  <si>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</si>
  <si>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</si>
  <si>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</si>
  <si>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</si>
  <si>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</si>
  <si>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</si>
  <si>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</si>
  <si>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</si>
  <si>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</si>
  <si>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</si>
  <si>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</si>
  <si>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</si>
  <si>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</si>
  <si>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</si>
  <si>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</si>
  <si>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</si>
  <si>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</si>
  <si>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</si>
  <si>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</si>
  <si>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</si>
  <si>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</si>
  <si>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</si>
  <si>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</si>
  <si>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</si>
  <si>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</si>
  <si>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</si>
  <si>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</si>
  <si>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</si>
  <si>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</si>
  <si>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</si>
  <si>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</si>
  <si>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</si>
  <si>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</si>
  <si>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</si>
  <si>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</si>
  <si>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</si>
  <si>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</si>
  <si>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</si>
  <si>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</si>
  <si>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</si>
  <si>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</si>
  <si>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</si>
  <si>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</si>
  <si>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</si>
  <si>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</si>
  <si>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</si>
  <si>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</si>
  <si>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</si>
  <si>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</si>
  <si>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</si>
  <si>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</si>
  <si>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</si>
  <si>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</si>
  <si>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</si>
  <si>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</si>
  <si>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</si>
  <si>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</si>
  <si>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</si>
  <si>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</si>
  <si>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</si>
  <si>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</si>
  <si>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</si>
  <si>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</si>
  <si>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</si>
  <si>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</si>
  <si>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</si>
  <si>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</si>
  <si>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</si>
  <si>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</si>
  <si>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</si>
  <si>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</si>
  <si>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</si>
  <si>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</si>
  <si>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</si>
  <si>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</si>
  <si>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</si>
  <si>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</si>
  <si>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</si>
  <si>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</si>
  <si>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</si>
  <si>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</si>
  <si>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</si>
  <si>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</si>
  <si>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</si>
  <si>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</si>
  <si>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</si>
  <si>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</si>
  <si>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</si>
  <si>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</si>
  <si>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</si>
  <si>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</si>
  <si>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</si>
  <si>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</si>
  <si>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</si>
  <si>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</si>
  <si>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</si>
  <si>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</si>
  <si>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</si>
  <si>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</si>
  <si>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</si>
  <si>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</si>
  <si>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</si>
  <si>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</si>
  <si>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</si>
  <si>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</si>
  <si>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</si>
  <si>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</si>
  <si>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</si>
  <si>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</si>
  <si>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</si>
  <si>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</si>
  <si>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</si>
  <si>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</si>
  <si>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</si>
  <si>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</si>
  <si>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</si>
  <si>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</si>
  <si>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</si>
  <si>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</si>
  <si>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</si>
  <si>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</si>
  <si>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</si>
  <si>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</si>
  <si>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</si>
  <si>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</si>
  <si>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</si>
  <si>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</si>
  <si>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</si>
  <si>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</si>
  <si>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</si>
  <si>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</si>
  <si>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</si>
  <si>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</si>
  <si>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</si>
  <si>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</si>
  <si>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</si>
  <si>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</si>
  <si>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</si>
  <si>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</si>
  <si>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</si>
  <si>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</si>
  <si>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</si>
  <si>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</si>
  <si>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</si>
  <si>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</si>
  <si>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</si>
  <si>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</si>
  <si>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</si>
  <si>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</si>
  <si>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</si>
  <si>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</si>
  <si>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</si>
  <si>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</si>
  <si>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</si>
  <si>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</si>
  <si>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</si>
  <si>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</si>
  <si>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</si>
  <si>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</si>
  <si>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</si>
  <si>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</si>
  <si>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</si>
  <si>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</si>
  <si>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</si>
  <si>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</si>
  <si>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</si>
  <si>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</si>
  <si>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</si>
  <si>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</si>
  <si>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</si>
  <si>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</si>
  <si>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</si>
  <si>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</si>
  <si>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</si>
  <si>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</si>
  <si>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</si>
  <si>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</si>
  <si>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</si>
  <si>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</si>
  <si>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</si>
  <si>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</si>
  <si>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</si>
  <si>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</si>
  <si>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</si>
  <si>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</si>
  <si>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</si>
  <si>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</si>
  <si>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</si>
  <si>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</si>
  <si>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</si>
  <si>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</si>
  <si>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</si>
  <si>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</si>
  <si>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</si>
  <si>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</si>
  <si>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</si>
  <si>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</si>
  <si>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</si>
  <si>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</si>
  <si>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</si>
  <si>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</si>
  <si>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</si>
  <si>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</si>
  <si>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</si>
  <si>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</si>
  <si>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</si>
  <si>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</si>
  <si>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</si>
  <si>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</si>
  <si>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</si>
  <si>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</si>
  <si>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</si>
  <si>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</si>
  <si>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</si>
  <si>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</si>
  <si>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</si>
  <si>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</si>
  <si>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</si>
  <si>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</si>
  <si>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</si>
  <si>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</si>
  <si>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</si>
  <si>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</si>
  <si>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</si>
  <si>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</si>
  <si>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</si>
  <si>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</si>
  <si>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</si>
  <si>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</si>
  <si>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</si>
  <si>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</si>
  <si>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</si>
  <si>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</si>
  <si>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</si>
  <si>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</si>
  <si>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</si>
  <si>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</si>
  <si>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</si>
  <si>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</si>
  <si>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</si>
  <si>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</si>
  <si>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</si>
  <si>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</si>
  <si>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</si>
  <si>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</si>
  <si>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</si>
  <si>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</si>
  <si>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</si>
  <si>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</si>
  <si>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</si>
  <si>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</si>
  <si>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</si>
  <si>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</si>
  <si>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</si>
  <si>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</si>
  <si>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</si>
  <si>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</si>
  <si>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</si>
  <si>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</si>
  <si>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</si>
  <si>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</si>
  <si>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</si>
  <si>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</si>
  <si>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</si>
  <si>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</si>
  <si>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</si>
  <si>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</si>
  <si>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</si>
  <si>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</si>
  <si>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</si>
  <si>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</si>
  <si>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</si>
  <si>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</si>
  <si>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</si>
  <si>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</si>
  <si>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</si>
  <si>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</si>
  <si>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</si>
  <si>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</si>
  <si>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</si>
  <si>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</si>
  <si>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</si>
  <si>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</si>
  <si>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</si>
  <si>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</si>
  <si>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</si>
  <si>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</si>
  <si>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</si>
  <si>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</si>
  <si>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</si>
  <si>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</si>
  <si>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</si>
  <si>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</si>
  <si>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</si>
  <si>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</si>
  <si>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</si>
  <si>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</si>
  <si>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</si>
  <si>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</si>
  <si>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</si>
  <si>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</si>
  <si>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</si>
  <si>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</si>
  <si>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</si>
  <si>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</si>
  <si>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</si>
  <si>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</si>
  <si>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</si>
  <si>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</si>
  <si>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</si>
  <si>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</si>
  <si>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</si>
  <si>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</si>
  <si>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</si>
  <si>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</si>
  <si>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</si>
  <si>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</si>
  <si>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</si>
  <si>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</si>
  <si>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</si>
  <si>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</si>
  <si>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</si>
  <si>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</si>
  <si>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</si>
  <si>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</si>
  <si>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</si>
  <si>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</si>
  <si>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</si>
  <si>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</si>
  <si>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</si>
  <si>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</si>
  <si>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</si>
  <si>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</si>
  <si>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</si>
  <si>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</si>
  <si>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</si>
  <si>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</si>
  <si>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</si>
  <si>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</si>
  <si>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</si>
  <si>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</si>
  <si>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</si>
  <si>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</si>
  <si>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</si>
  <si>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</si>
  <si>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</si>
  <si>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</si>
  <si>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</si>
  <si>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</si>
  <si>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</si>
  <si>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</si>
  <si>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</si>
  <si>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</si>
  <si>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</si>
  <si>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</si>
  <si>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</si>
  <si>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</si>
  <si>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</si>
  <si>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</si>
  <si>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</si>
  <si>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</si>
  <si>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</si>
  <si>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</si>
  <si>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</si>
  <si>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</si>
  <si>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</si>
  <si>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</si>
  <si>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</si>
  <si>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</si>
  <si>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</si>
  <si>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</si>
  <si>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</si>
  <si>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</si>
  <si>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</si>
  <si>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</si>
  <si>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</si>
  <si>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</si>
  <si>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</si>
  <si>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</si>
  <si>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</si>
  <si>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</si>
  <si>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</si>
  <si>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</si>
  <si>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</si>
  <si>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</si>
  <si>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</si>
  <si>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</si>
  <si>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</si>
  <si>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</si>
  <si>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</si>
  <si>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</si>
  <si>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</si>
  <si>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</si>
  <si>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</si>
  <si>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</si>
  <si>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</si>
  <si>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</si>
  <si>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</si>
  <si>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</si>
  <si>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</si>
  <si>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</si>
  <si>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</si>
  <si>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</si>
  <si>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</si>
  <si>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</si>
  <si>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</si>
  <si>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</si>
  <si>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</si>
  <si>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</si>
  <si>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</si>
  <si>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</si>
  <si>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</si>
  <si>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</si>
  <si>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</si>
  <si>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</si>
  <si>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</si>
  <si>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</si>
  <si>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</si>
  <si>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</si>
  <si>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</si>
  <si>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</si>
  <si>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</si>
  <si>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</si>
  <si>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</si>
  <si>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</si>
  <si>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</si>
  <si>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</si>
  <si>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</si>
  <si>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</si>
  <si>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</si>
  <si>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</si>
  <si>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</si>
  <si>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</si>
  <si>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</si>
  <si>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</si>
  <si>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</si>
  <si>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</si>
  <si>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</si>
  <si>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</si>
  <si>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</si>
  <si>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</si>
  <si>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</si>
  <si>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</si>
  <si>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</si>
  <si>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</si>
  <si>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</si>
  <si>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</si>
  <si>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</si>
  <si>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</si>
  <si>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</si>
  <si>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</si>
  <si>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</si>
  <si>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</si>
  <si>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</si>
  <si>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</si>
  <si>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</si>
  <si>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</si>
  <si>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</si>
  <si>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</si>
  <si>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</si>
  <si>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</si>
  <si>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</si>
  <si>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</si>
  <si>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</si>
  <si>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</si>
  <si>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</si>
  <si>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</si>
  <si>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</si>
  <si>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</si>
  <si>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</si>
  <si>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</si>
  <si>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</si>
  <si>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</si>
  <si>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</si>
  <si>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</si>
  <si>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</si>
  <si>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</si>
  <si>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</si>
  <si>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</si>
  <si>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</si>
  <si>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</si>
  <si>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</si>
  <si>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</si>
  <si>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</si>
  <si>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</si>
  <si>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</si>
  <si>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</si>
  <si>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</si>
  <si>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</si>
  <si>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</si>
  <si>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</si>
  <si>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</si>
  <si>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</si>
  <si>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</si>
  <si>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</si>
  <si>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</si>
  <si>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</si>
  <si>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</si>
  <si>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</si>
  <si>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</si>
  <si>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</si>
  <si>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</si>
  <si>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</si>
  <si>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</si>
  <si>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</si>
  <si>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</si>
  <si>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</si>
  <si>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</si>
  <si>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</si>
  <si>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</si>
  <si>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</si>
  <si>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</si>
  <si>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</si>
  <si>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</si>
  <si>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</si>
  <si>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</si>
  <si>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</si>
  <si>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</si>
  <si>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</si>
  <si>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</si>
  <si>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</si>
  <si>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</si>
  <si>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</si>
  <si>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</si>
  <si>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</si>
  <si>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</si>
  <si>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</si>
  <si>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</si>
  <si>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</si>
  <si>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</si>
  <si>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</si>
  <si>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</si>
  <si>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</si>
  <si>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</si>
  <si>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</si>
  <si>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</si>
  <si>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</si>
  <si>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</si>
  <si>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</si>
  <si>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</si>
  <si>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</si>
  <si>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</si>
  <si>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</si>
  <si>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</si>
  <si>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</si>
  <si>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</si>
  <si>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</si>
  <si>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</si>
  <si>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</si>
  <si>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</si>
  <si>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</si>
  <si>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</si>
  <si>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</si>
  <si>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</si>
  <si>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</si>
  <si>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</si>
  <si>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</si>
  <si>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</si>
  <si>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</si>
  <si>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</si>
  <si>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</si>
  <si>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</si>
  <si>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</si>
  <si>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</si>
  <si>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</si>
  <si>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</si>
  <si>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</si>
  <si>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</si>
  <si>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</si>
  <si>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</si>
  <si>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</si>
  <si>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</si>
  <si>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</si>
  <si>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</si>
  <si>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</si>
  <si>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</si>
  <si>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</si>
  <si>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</si>
  <si>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</si>
  <si>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</si>
  <si>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</si>
  <si>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</si>
  <si>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</si>
  <si>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</si>
  <si>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</si>
  <si>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</si>
  <si>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</si>
  <si>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</si>
  <si>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</si>
  <si>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</si>
  <si>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</si>
  <si>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</si>
  <si>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</si>
  <si>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</si>
  <si>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</si>
  <si>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</si>
  <si>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</si>
  <si>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</si>
  <si>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</si>
  <si>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</si>
  <si>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</si>
  <si>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</si>
  <si>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</si>
  <si>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</si>
  <si>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</si>
  <si>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</si>
  <si>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</si>
  <si>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</si>
  <si>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</si>
  <si>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</si>
  <si>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</si>
  <si>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</si>
  <si>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</si>
  <si>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</si>
  <si>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</si>
  <si>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</si>
  <si>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</si>
  <si>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</si>
  <si>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</si>
  <si>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</si>
  <si>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</si>
  <si>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</si>
  <si>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</si>
  <si>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</si>
  <si>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</si>
  <si>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</si>
  <si>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</si>
  <si>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</si>
  <si>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</si>
  <si>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</si>
  <si>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</si>
  <si>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</si>
  <si>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</si>
  <si>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</si>
  <si>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</si>
  <si>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</si>
  <si>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</si>
  <si>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</si>
  <si>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</si>
  <si>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</si>
  <si>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</si>
  <si>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</si>
  <si>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</si>
  <si>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</si>
  <si>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</si>
  <si>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</si>
  <si>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</si>
  <si>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</si>
  <si>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</si>
  <si>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</si>
  <si>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</si>
  <si>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</si>
  <si>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</si>
  <si>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</si>
  <si>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</si>
  <si>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</si>
  <si>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</si>
  <si>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</si>
  <si>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</si>
  <si>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</si>
  <si>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</si>
  <si>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</si>
  <si>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</si>
  <si>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</si>
  <si>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</si>
  <si>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</si>
  <si>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</si>
  <si>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</si>
  <si>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</si>
  <si>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</si>
  <si>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</si>
  <si>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</si>
  <si>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</si>
  <si>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</si>
  <si>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</si>
  <si>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</si>
  <si>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</si>
  <si>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</si>
  <si>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</si>
  <si>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</si>
  <si>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</si>
  <si>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</si>
  <si>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</si>
  <si>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</si>
  <si>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</si>
  <si>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</si>
  <si>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</si>
  <si>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</si>
  <si>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</si>
  <si>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</si>
  <si>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</si>
  <si>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</si>
  <si>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</si>
  <si>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</si>
  <si>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</si>
  <si>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</si>
  <si>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</si>
  <si>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</si>
  <si>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</si>
  <si>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</si>
  <si>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</si>
  <si>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</si>
  <si>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</si>
  <si>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</si>
  <si>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</si>
  <si>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</si>
  <si>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</si>
  <si>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</si>
  <si>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</si>
  <si>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</si>
  <si>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</si>
  <si>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</si>
  <si>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</si>
  <si>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</si>
  <si>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</si>
  <si>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</si>
  <si>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</si>
  <si>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</si>
  <si>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</si>
  <si>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</si>
  <si>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</si>
  <si>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</si>
  <si>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</si>
  <si>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</si>
  <si>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</si>
  <si>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</si>
  <si>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</si>
  <si>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</si>
  <si>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</si>
  <si>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</si>
  <si>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</si>
  <si>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</si>
  <si>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</si>
  <si>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</si>
  <si>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</si>
  <si>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</si>
  <si>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</si>
  <si>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</si>
  <si>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</si>
  <si>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</si>
  <si>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</si>
  <si>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</si>
  <si>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</si>
  <si>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</si>
  <si>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</si>
  <si>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</si>
  <si>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</si>
  <si>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</si>
  <si>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</si>
  <si>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</si>
  <si>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</si>
  <si>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</si>
  <si>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</si>
  <si>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</si>
  <si>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</si>
  <si>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</si>
  <si>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</si>
  <si>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</si>
  <si>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</si>
  <si>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</si>
  <si>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</si>
  <si>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</si>
  <si>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</si>
  <si>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</si>
  <si>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</si>
  <si>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</si>
  <si>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</si>
  <si>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</si>
  <si>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</si>
  <si>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</si>
  <si>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</si>
  <si>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</si>
  <si>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</si>
  <si>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</si>
  <si>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</si>
  <si>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</si>
  <si>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</si>
  <si>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</si>
  <si>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</si>
  <si>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</si>
  <si>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</si>
  <si>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</si>
  <si>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</si>
  <si>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</si>
  <si>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</si>
  <si>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</si>
  <si>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</si>
  <si>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</si>
  <si>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</si>
  <si>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</si>
  <si>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</si>
  <si>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</si>
  <si>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</si>
  <si>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</si>
  <si>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</si>
  <si>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</si>
  <si>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</si>
  <si>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</si>
  <si>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</si>
  <si>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</si>
  <si>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</si>
  <si>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</si>
  <si>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</si>
  <si>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</si>
  <si>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</si>
  <si>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</si>
  <si>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</si>
  <si>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</si>
  <si>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</si>
  <si>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</si>
  <si>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</si>
  <si>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</si>
  <si>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</si>
  <si>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</si>
  <si>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</si>
  <si>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</si>
  <si>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</si>
  <si>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</si>
  <si>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</si>
  <si>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</si>
  <si>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</si>
  <si>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</si>
  <si>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</si>
  <si>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</si>
  <si>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</si>
  <si>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</si>
  <si>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</si>
  <si>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</si>
  <si>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</si>
  <si>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</si>
  <si>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</si>
  <si>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</si>
  <si>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</si>
  <si>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</si>
  <si>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</si>
  <si>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</si>
  <si>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</si>
  <si>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</si>
  <si>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</si>
  <si>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</si>
  <si>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</si>
  <si>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</si>
  <si>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</si>
  <si>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</si>
  <si>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</si>
  <si>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</si>
  <si>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</si>
  <si>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</si>
  <si>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</si>
  <si>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</si>
  <si>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</si>
  <si>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</si>
  <si>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</si>
  <si>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</si>
  <si>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</si>
  <si>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</si>
  <si>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</si>
  <si>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</si>
  <si>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</si>
  <si>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</si>
  <si>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</si>
  <si>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</si>
  <si>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</si>
  <si>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</si>
  <si>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</si>
  <si>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</si>
  <si>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</si>
  <si>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</si>
  <si>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</si>
  <si>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</si>
  <si>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</si>
  <si>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</si>
  <si>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</si>
  <si>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</si>
  <si>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</si>
  <si>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</si>
  <si>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</si>
  <si>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</si>
  <si>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</si>
  <si>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</si>
  <si>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</si>
  <si>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</si>
  <si>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</si>
  <si>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</si>
  <si>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</si>
  <si>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</si>
  <si>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</si>
  <si>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</si>
  <si>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</si>
  <si>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</si>
  <si>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</si>
  <si>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</si>
  <si>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</si>
  <si>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</si>
  <si>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</si>
  <si>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</si>
  <si>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</si>
  <si>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</si>
  <si>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</si>
  <si>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</si>
  <si>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</si>
  <si>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</si>
  <si>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</si>
  <si>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</si>
  <si>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</si>
  <si>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</si>
  <si>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</si>
  <si>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</si>
  <si>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</si>
  <si>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</si>
  <si>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</si>
  <si>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</si>
  <si>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</si>
  <si>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</si>
  <si>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</si>
  <si>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</si>
  <si>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</si>
  <si>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</si>
  <si>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</si>
  <si>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</si>
  <si>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</si>
  <si>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</si>
  <si>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</si>
  <si>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</si>
  <si>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</si>
  <si>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</si>
  <si>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</si>
  <si>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</si>
  <si>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</si>
  <si>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</si>
  <si>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</si>
  <si>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</si>
  <si>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</si>
  <si>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</si>
  <si>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</si>
  <si>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</si>
  <si>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</si>
  <si>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</si>
  <si>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</si>
  <si>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</si>
  <si>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</si>
  <si>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</si>
  <si>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</si>
  <si>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</si>
  <si>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</si>
  <si>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</si>
  <si>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</si>
  <si>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</si>
  <si>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</si>
  <si>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</si>
  <si>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</si>
  <si>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</si>
  <si>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</si>
  <si>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</si>
  <si>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</si>
  <si>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</si>
  <si>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</si>
  <si>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</si>
  <si>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</si>
  <si>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</si>
  <si>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</si>
  <si>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</si>
  <si>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</si>
  <si>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</si>
  <si>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</si>
  <si>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</si>
  <si>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</si>
  <si>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</si>
  <si>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</si>
  <si>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</si>
  <si>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</si>
  <si>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</si>
  <si>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</si>
  <si>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</si>
  <si>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</si>
  <si>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</si>
  <si>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</si>
  <si>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</si>
  <si>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</si>
  <si>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</si>
  <si>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</si>
  <si>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</si>
  <si>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</si>
  <si>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</si>
  <si>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</si>
  <si>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</si>
  <si>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</si>
  <si>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</si>
  <si>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</si>
  <si>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</si>
  <si>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</si>
  <si>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</si>
  <si>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</si>
  <si>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</si>
  <si>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</si>
  <si>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</si>
  <si>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</si>
  <si>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</si>
  <si>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</si>
  <si>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</si>
  <si>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</si>
  <si>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</si>
  <si>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</si>
  <si>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</si>
  <si>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</si>
  <si>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</si>
  <si>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</si>
  <si>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</si>
  <si>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</si>
  <si>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</si>
  <si>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</si>
  <si>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</si>
  <si>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</si>
  <si>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</si>
  <si>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</si>
  <si>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</si>
  <si>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</si>
  <si>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</si>
  <si>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</si>
  <si>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</si>
  <si>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</si>
  <si>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</si>
  <si>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</si>
  <si>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</si>
  <si>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</si>
  <si>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</si>
  <si>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</si>
  <si>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</si>
  <si>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</si>
  <si>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</si>
  <si>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</si>
  <si>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</si>
  <si>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</si>
  <si>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</si>
  <si>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</si>
  <si>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</si>
  <si>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</si>
  <si>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</si>
  <si>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</si>
  <si>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</si>
  <si>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</si>
  <si>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</si>
  <si>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</si>
  <si>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</si>
  <si>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</si>
  <si>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</si>
  <si>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</si>
  <si>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</si>
  <si>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</si>
  <si>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</si>
  <si>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</si>
  <si>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</si>
  <si>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</si>
  <si>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</si>
  <si>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</si>
  <si>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</si>
  <si>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</si>
  <si>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</si>
  <si>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</si>
  <si>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</si>
  <si>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</si>
  <si>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</si>
  <si>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</si>
  <si>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</si>
  <si>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</si>
  <si>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</si>
  <si>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</si>
  <si>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</si>
  <si>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</si>
  <si>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</si>
  <si>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</si>
  <si>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</si>
  <si>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</si>
  <si>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</si>
  <si>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</si>
  <si>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</si>
  <si>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</si>
  <si>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</si>
  <si>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</si>
  <si>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</si>
  <si>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</si>
  <si>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</si>
  <si>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</si>
  <si>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</si>
  <si>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</si>
  <si>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</si>
  <si>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</si>
  <si>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</si>
  <si>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</si>
  <si>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</si>
  <si>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</si>
  <si>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</si>
  <si>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</si>
  <si>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</si>
  <si>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</si>
  <si>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</si>
  <si>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</si>
  <si>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</si>
  <si>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</si>
  <si>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</si>
  <si>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</si>
  <si>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</si>
  <si>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</si>
  <si>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</si>
  <si>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</si>
  <si>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</si>
  <si>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</si>
  <si>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</si>
  <si>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</si>
  <si>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</si>
  <si>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</si>
  <si>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</si>
  <si>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</si>
  <si>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</si>
  <si>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</si>
  <si>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</si>
  <si>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</si>
  <si>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</si>
  <si>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</si>
  <si>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</si>
  <si>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</si>
  <si>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</si>
  <si>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</si>
  <si>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</si>
  <si>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</si>
  <si>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</si>
  <si>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</si>
  <si>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</si>
  <si>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</si>
  <si>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</si>
  <si>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</si>
  <si>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</si>
  <si>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</si>
  <si>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</si>
  <si>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</si>
  <si>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</si>
  <si>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</si>
  <si>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</si>
  <si>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</si>
  <si>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</si>
  <si>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</si>
  <si>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</si>
  <si>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</si>
  <si>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</si>
  <si>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</si>
  <si>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</si>
  <si>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</si>
  <si>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</si>
  <si>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</si>
  <si>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</si>
  <si>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</si>
  <si>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</si>
  <si>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</si>
  <si>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</si>
  <si>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</si>
  <si>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</si>
  <si>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</si>
  <si>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</si>
  <si>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</si>
  <si>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</si>
  <si>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</si>
  <si>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</si>
  <si>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</si>
  <si>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</si>
  <si>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</si>
  <si>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</si>
  <si>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</si>
  <si>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</si>
  <si>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</si>
  <si>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</si>
  <si>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</si>
  <si>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</si>
  <si>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</si>
  <si>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</si>
  <si>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</si>
  <si>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</si>
  <si>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</si>
  <si>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</si>
  <si>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</si>
  <si>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</si>
  <si>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</si>
  <si>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</si>
  <si>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</si>
  <si>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</si>
  <si>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</si>
  <si>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</si>
  <si>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</si>
  <si>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</si>
  <si>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</si>
  <si>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</si>
  <si>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</si>
  <si>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</si>
  <si>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</si>
  <si>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</si>
  <si>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</si>
  <si>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</si>
  <si>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</si>
  <si>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</si>
  <si>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</si>
  <si>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</si>
  <si>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</si>
  <si>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</si>
  <si>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</si>
  <si>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</si>
  <si>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</si>
  <si>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</si>
  <si>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</si>
  <si>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</si>
  <si>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</si>
  <si>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</si>
  <si>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</si>
  <si>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</si>
  <si>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</si>
  <si>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</si>
  <si>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</si>
  <si>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</si>
  <si>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</si>
  <si>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</si>
  <si>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</si>
  <si>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</si>
  <si>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</si>
  <si>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</si>
  <si>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</si>
  <si>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</si>
  <si>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</si>
  <si>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</si>
  <si>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</si>
  <si>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</si>
  <si>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</si>
  <si>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</si>
  <si>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</si>
  <si>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</si>
  <si>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</si>
  <si>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</si>
  <si>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</si>
  <si>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</si>
  <si>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</si>
  <si>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</si>
  <si>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</si>
  <si>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</si>
  <si>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</si>
  <si>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</si>
  <si>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</si>
  <si>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</si>
  <si>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</si>
  <si>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</si>
  <si>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</si>
  <si>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</si>
  <si>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</si>
  <si>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</si>
  <si>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</si>
  <si>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</si>
  <si>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</si>
  <si>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</si>
  <si>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</si>
  <si>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</si>
  <si>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</si>
  <si>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</si>
  <si>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</si>
  <si>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</si>
  <si>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</si>
  <si>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</si>
  <si>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</si>
  <si>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</si>
  <si>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</si>
  <si>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</si>
  <si>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</si>
  <si>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</si>
  <si>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</si>
  <si>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</si>
  <si>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</si>
  <si>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</si>
  <si>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</si>
  <si>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</si>
  <si>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</si>
  <si>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</si>
  <si>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</si>
  <si>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</si>
  <si>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</si>
  <si>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</si>
  <si>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</si>
  <si>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</si>
  <si>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</si>
  <si>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</si>
  <si>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</si>
  <si>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</si>
  <si>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</si>
  <si>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</si>
  <si>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</si>
  <si>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</si>
  <si>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</si>
  <si>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</si>
  <si>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</si>
  <si>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</si>
  <si>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</si>
  <si>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</si>
  <si>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</si>
  <si>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</si>
  <si>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</si>
  <si>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</si>
  <si>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</si>
  <si>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</si>
  <si>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</si>
  <si>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</si>
  <si>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</si>
  <si>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</si>
  <si>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</si>
  <si>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</si>
  <si>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</si>
  <si>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</si>
  <si>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</si>
  <si>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</si>
  <si>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</si>
  <si>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</si>
  <si>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</si>
  <si>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</si>
  <si>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</si>
  <si>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</si>
  <si>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</si>
  <si>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</si>
  <si>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</si>
  <si>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</si>
  <si>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</si>
  <si>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</si>
  <si>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</si>
  <si>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</si>
  <si>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</si>
  <si>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</si>
  <si>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</si>
  <si>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</si>
  <si>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</si>
  <si>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</si>
  <si>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</si>
  <si>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</si>
  <si>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</si>
  <si>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</si>
  <si>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</si>
  <si>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</si>
  <si>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</si>
  <si>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</si>
  <si>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</si>
  <si>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</si>
  <si>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</si>
  <si>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</si>
  <si>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</si>
  <si>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</si>
  <si>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</si>
  <si>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</si>
  <si>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</si>
  <si>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</si>
  <si>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</si>
  <si>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</si>
  <si>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</si>
  <si>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</si>
  <si>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</si>
  <si>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</si>
  <si>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</si>
  <si>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</si>
  <si>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</si>
  <si>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</si>
  <si>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</si>
  <si>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</si>
  <si>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</si>
  <si>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</si>
  <si>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</si>
  <si>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</si>
  <si>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</si>
  <si>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</si>
  <si>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</si>
  <si>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</si>
  <si>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</si>
  <si>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</si>
  <si>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</si>
  <si>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</si>
  <si>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</si>
  <si>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</si>
  <si>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</si>
  <si>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</si>
  <si>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</si>
  <si>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</si>
  <si>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</si>
  <si>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</si>
  <si>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</si>
  <si>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</si>
  <si>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</si>
  <si>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</si>
  <si>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</si>
  <si>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</si>
  <si>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</si>
  <si>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</si>
  <si>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</si>
  <si>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</si>
  <si>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</si>
  <si>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</si>
  <si>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</si>
  <si>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</si>
  <si>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</si>
  <si>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</si>
  <si>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</si>
  <si>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</si>
  <si>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</si>
  <si>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</si>
  <si>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</si>
  <si>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</si>
  <si>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</si>
  <si>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</si>
  <si>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</si>
  <si>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</si>
  <si>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</si>
  <si>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</si>
  <si>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</si>
  <si>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</si>
  <si>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</si>
  <si>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</si>
  <si>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</si>
  <si>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</si>
  <si>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</si>
  <si>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</si>
  <si>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</si>
  <si>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</si>
  <si>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</si>
  <si>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</si>
  <si>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</si>
  <si>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</si>
  <si>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</si>
  <si>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</si>
  <si>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</si>
  <si>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</si>
  <si>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</si>
  <si>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</si>
  <si>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</si>
  <si>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</si>
  <si>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</si>
  <si>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</si>
  <si>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</si>
  <si>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</si>
  <si>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</si>
  <si>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</si>
  <si>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</si>
  <si>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</si>
  <si>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</si>
  <si>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</si>
  <si>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</si>
  <si>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</si>
  <si>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</si>
  <si>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</si>
  <si>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</si>
  <si>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</si>
  <si>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</si>
  <si>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</si>
  <si>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</si>
  <si>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</si>
  <si>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</si>
  <si>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</si>
  <si>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</si>
  <si>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</si>
  <si>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</si>
  <si>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</si>
  <si>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</si>
  <si>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</si>
  <si>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</si>
  <si>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</si>
  <si>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</si>
  <si>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</si>
  <si>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</si>
  <si>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</si>
  <si>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</si>
  <si>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</si>
  <si>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</si>
  <si>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</si>
  <si>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</si>
  <si>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</si>
  <si>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</si>
  <si>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</si>
  <si>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</si>
  <si>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</si>
  <si>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</si>
  <si>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</si>
  <si>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</si>
  <si>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</si>
  <si>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</si>
  <si>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</si>
  <si>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</si>
  <si>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</si>
  <si>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</si>
  <si>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</si>
  <si>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</si>
  <si>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</si>
  <si>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</si>
  <si>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</si>
  <si>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</si>
  <si>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</si>
  <si>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</si>
  <si>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</si>
  <si>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</si>
  <si>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</si>
  <si>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</si>
  <si>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</si>
  <si>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</si>
  <si>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</si>
  <si>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</si>
  <si>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</si>
  <si>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</si>
  <si>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</si>
  <si>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</si>
  <si>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</si>
  <si>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</si>
  <si>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</si>
  <si>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</si>
  <si>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</si>
  <si>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</si>
  <si>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</si>
  <si>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</si>
  <si>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</si>
  <si>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</si>
  <si>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</si>
  <si>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</si>
  <si>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</si>
  <si>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</si>
  <si>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</si>
  <si>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</si>
  <si>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</si>
  <si>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</si>
  <si>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</si>
  <si>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</si>
  <si>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</si>
  <si>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</si>
  <si>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</si>
  <si>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</si>
  <si>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</si>
  <si>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</si>
  <si>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</si>
  <si>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</si>
  <si>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</si>
  <si>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</si>
  <si>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</si>
  <si>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</si>
  <si>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</si>
  <si>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</si>
  <si>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</si>
  <si>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</si>
  <si>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</si>
  <si>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</si>
  <si>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</si>
  <si>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</si>
  <si>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</si>
  <si>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</si>
  <si>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</si>
  <si>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</si>
  <si>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</si>
  <si>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</si>
  <si>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</si>
  <si>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</si>
  <si>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</si>
  <si>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</si>
  <si>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</si>
  <si>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</si>
  <si>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</si>
  <si>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</si>
  <si>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</si>
  <si>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</si>
  <si>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</si>
  <si>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</si>
  <si>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</si>
  <si>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</si>
  <si>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</si>
  <si>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</si>
  <si>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</si>
  <si>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</si>
  <si>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</si>
  <si>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</si>
  <si>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</si>
  <si>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</si>
  <si>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</si>
  <si>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</si>
  <si>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</si>
  <si>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</si>
  <si>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</si>
  <si>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</si>
  <si>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</si>
  <si>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</si>
  <si>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</si>
  <si>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</si>
  <si>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</si>
  <si>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</si>
  <si>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</si>
  <si>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</si>
  <si>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</si>
  <si>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</si>
  <si>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</si>
  <si>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</si>
  <si>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</si>
  <si>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</si>
  <si>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</si>
  <si>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</si>
  <si>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</si>
  <si>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</si>
  <si>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</si>
  <si>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</si>
  <si>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</si>
  <si>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</si>
  <si>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</si>
  <si>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</si>
  <si>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</si>
  <si>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</si>
  <si>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</si>
  <si>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</si>
  <si>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</si>
  <si>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</si>
  <si>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</si>
  <si>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</si>
  <si>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</si>
  <si>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</si>
  <si>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</si>
  <si>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</si>
  <si>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</si>
  <si>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</si>
  <si>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</si>
  <si>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</si>
  <si>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</si>
  <si>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</si>
  <si>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</si>
  <si>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</si>
  <si>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</si>
  <si>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</si>
  <si>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</si>
  <si>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</si>
  <si>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</si>
  <si>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</si>
  <si>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</si>
  <si>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</si>
  <si>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</si>
  <si>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</si>
  <si>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</si>
  <si>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</si>
  <si>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</si>
  <si>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</si>
  <si>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</si>
  <si>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</si>
  <si>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</si>
  <si>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</si>
  <si>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</si>
  <si>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</si>
  <si>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</si>
  <si>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</si>
  <si>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</si>
  <si>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</si>
  <si>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</si>
  <si>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</si>
  <si>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</si>
  <si>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</si>
  <si>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</si>
  <si>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</si>
  <si>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</si>
  <si>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</si>
  <si>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</si>
  <si>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</si>
  <si>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</si>
  <si>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</si>
  <si>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</si>
  <si>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</si>
  <si>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</si>
  <si>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</si>
  <si>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</si>
  <si>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</si>
  <si>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</si>
  <si>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</si>
  <si>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</si>
  <si>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</si>
  <si>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</si>
  <si>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</si>
  <si>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</si>
  <si>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</si>
  <si>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</si>
  <si>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</si>
  <si>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</si>
  <si>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</si>
  <si>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</si>
  <si>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</si>
  <si>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</si>
  <si>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</si>
  <si>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</si>
  <si>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</si>
  <si>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</si>
  <si>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</si>
  <si>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</si>
  <si>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</si>
  <si>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</si>
  <si>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</si>
  <si>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</si>
  <si>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</si>
  <si>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</si>
  <si>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</si>
  <si>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</si>
  <si>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</si>
  <si>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</si>
  <si>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</si>
  <si>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</si>
  <si>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</si>
  <si>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</si>
  <si>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</si>
  <si>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</si>
  <si>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</si>
  <si>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</si>
  <si>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</si>
  <si>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</si>
  <si>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</si>
  <si>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</si>
  <si>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</si>
  <si>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</si>
  <si>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</si>
  <si>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</si>
  <si>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</si>
  <si>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</si>
  <si>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</si>
  <si>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</si>
  <si>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</si>
  <si>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</si>
  <si>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</si>
  <si>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</si>
  <si>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</si>
  <si>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</si>
  <si>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</si>
  <si>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</si>
  <si>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</si>
  <si>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</si>
  <si>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</si>
  <si>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</si>
  <si>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</si>
  <si>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</si>
  <si>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</si>
  <si>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</si>
  <si>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</si>
  <si>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</si>
  <si>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</si>
  <si>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</si>
  <si>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</si>
  <si>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</si>
  <si>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</si>
  <si>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</si>
  <si>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</si>
  <si>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</si>
  <si>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</si>
  <si>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</si>
  <si>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</si>
  <si>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</si>
  <si>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</si>
  <si>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</si>
  <si>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</si>
  <si>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</si>
  <si>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</si>
  <si>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</si>
  <si>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</si>
  <si>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</si>
  <si>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</si>
  <si>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</si>
  <si>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</si>
  <si>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</si>
  <si>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</si>
  <si>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</si>
  <si>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</si>
  <si>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</si>
  <si>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</si>
  <si>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</si>
  <si>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</si>
  <si>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</si>
  <si>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</si>
  <si>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</si>
  <si>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</si>
  <si>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</si>
  <si>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</si>
  <si>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</si>
  <si>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</si>
  <si>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</si>
  <si>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</si>
  <si>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</si>
  <si>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</si>
  <si>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</si>
  <si>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</si>
  <si>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</si>
  <si>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</si>
  <si>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</si>
  <si>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</si>
  <si>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</si>
  <si>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</si>
  <si>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</si>
  <si>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</si>
  <si>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</si>
  <si>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</si>
  <si>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</si>
  <si>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</si>
  <si>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</si>
  <si>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</si>
  <si>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</si>
  <si>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</si>
  <si>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</si>
  <si>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</si>
  <si>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</si>
  <si>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</si>
  <si>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</si>
  <si>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</si>
  <si>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</si>
  <si>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</si>
  <si>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</si>
  <si>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</si>
  <si>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</si>
  <si>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</si>
  <si>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</si>
  <si>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</si>
  <si>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</si>
  <si>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</si>
  <si>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</si>
  <si>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</si>
  <si>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</si>
  <si>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</si>
  <si>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</si>
  <si>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</si>
  <si>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</si>
  <si>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</si>
  <si>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</si>
  <si>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</si>
  <si>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</si>
  <si>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</si>
  <si>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</si>
  <si>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</si>
  <si>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</si>
  <si>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</si>
  <si>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</si>
  <si>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</si>
  <si>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</si>
  <si>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</si>
  <si>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</si>
  <si>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</si>
  <si>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</si>
  <si>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</si>
  <si>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</si>
  <si>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</si>
  <si>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</si>
  <si>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</si>
  <si>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</si>
  <si>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</si>
  <si>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</si>
  <si>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</si>
  <si>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</si>
  <si>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</si>
  <si>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</si>
  <si>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</si>
  <si>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</si>
  <si>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</si>
  <si>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</si>
  <si>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</si>
  <si>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</si>
  <si>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</si>
  <si>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</si>
  <si>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</si>
  <si>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</si>
  <si>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</si>
  <si>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</si>
  <si>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</si>
  <si>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</si>
  <si>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</si>
  <si>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</si>
  <si>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</si>
  <si>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</si>
  <si>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</si>
  <si>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</si>
  <si>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</si>
  <si>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</si>
  <si>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</si>
  <si>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</si>
  <si>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</si>
  <si>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</si>
  <si>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</si>
  <si>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</si>
  <si>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</si>
  <si>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</si>
  <si>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</si>
  <si>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</si>
  <si>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</si>
  <si>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</si>
  <si>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</si>
  <si>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</si>
  <si>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</si>
  <si>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</si>
  <si>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</si>
  <si>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</si>
  <si>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</si>
  <si>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</si>
  <si>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</si>
  <si>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</si>
  <si>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</si>
  <si>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</si>
  <si>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</si>
  <si>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</si>
  <si>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</si>
  <si>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</si>
  <si>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</si>
  <si>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</si>
  <si>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</si>
  <si>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</si>
  <si>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</si>
  <si>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</si>
  <si>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</si>
  <si>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</si>
  <si>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</si>
  <si>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</si>
  <si>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</si>
  <si>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</si>
  <si>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</si>
  <si>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</si>
  <si>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</si>
  <si>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</si>
  <si>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</si>
  <si>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</si>
  <si>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</si>
  <si>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</si>
  <si>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</si>
  <si>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</si>
  <si>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</si>
  <si>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</si>
  <si>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</si>
  <si>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</si>
  <si>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</si>
  <si>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</si>
  <si>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</si>
  <si>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</si>
  <si>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</si>
  <si>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</si>
  <si>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</si>
  <si>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</si>
  <si>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</si>
  <si>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</si>
  <si>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</si>
  <si>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</si>
  <si>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</si>
  <si>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</si>
  <si>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</si>
  <si>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</si>
  <si>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</si>
  <si>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</si>
  <si>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</si>
  <si>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</si>
  <si>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</si>
  <si>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</si>
  <si>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</si>
  <si>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</si>
  <si>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</si>
  <si>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</si>
  <si>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</si>
  <si>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</si>
  <si>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</si>
  <si>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</si>
  <si>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</si>
  <si>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</si>
  <si>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</si>
  <si>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</si>
  <si>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</si>
  <si>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</si>
  <si>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</si>
  <si>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</si>
  <si>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</si>
  <si>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</si>
  <si>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</si>
  <si>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</si>
  <si>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</si>
  <si>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</si>
  <si>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</si>
  <si>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</si>
  <si>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</si>
  <si>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</si>
  <si>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</si>
  <si>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</si>
  <si>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</si>
  <si>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</si>
  <si>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</si>
  <si>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</si>
  <si>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</si>
  <si>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</si>
  <si>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</si>
  <si>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</si>
  <si>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</si>
  <si>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</si>
  <si>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</si>
  <si>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</si>
  <si>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</si>
  <si>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</si>
  <si>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</si>
  <si>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</si>
  <si>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</si>
  <si>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</si>
  <si>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</si>
  <si>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</si>
  <si>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</si>
  <si>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</si>
  <si>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</si>
  <si>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</si>
  <si>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</si>
  <si>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</si>
  <si>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</si>
  <si>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</si>
  <si>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</si>
  <si>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</si>
  <si>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</si>
  <si>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</si>
  <si>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</si>
  <si>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</si>
  <si>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</si>
  <si>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</si>
  <si>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</si>
  <si>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</si>
  <si>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</si>
  <si>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</si>
  <si>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</si>
  <si>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</si>
  <si>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</si>
  <si>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</si>
  <si>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</si>
  <si>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</si>
  <si>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</si>
  <si>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</si>
  <si>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</si>
  <si>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</si>
  <si>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</si>
  <si>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</si>
  <si>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</si>
  <si>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</si>
  <si>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</si>
  <si>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</si>
  <si>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</si>
  <si>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</si>
  <si>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</si>
  <si>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</si>
  <si>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</si>
  <si>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</si>
  <si>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</si>
  <si>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</si>
  <si>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</si>
  <si>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</si>
  <si>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</si>
  <si>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</si>
  <si>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</si>
  <si>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</si>
  <si>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</si>
  <si>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</si>
  <si>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</si>
  <si>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</si>
  <si>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</si>
  <si>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</si>
  <si>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</si>
  <si>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</si>
  <si>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</si>
  <si>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</si>
  <si>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</si>
  <si>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</si>
  <si>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</si>
  <si>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</si>
  <si>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</si>
  <si>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</si>
  <si>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</si>
  <si>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</si>
  <si>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</si>
  <si>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</si>
  <si>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</si>
  <si>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</si>
  <si>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</si>
  <si>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</si>
  <si>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</si>
  <si>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</si>
  <si>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</si>
  <si>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</si>
  <si>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</si>
  <si>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</si>
  <si>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</si>
  <si>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</si>
  <si>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</si>
  <si>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</si>
  <si>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</si>
  <si>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</si>
  <si>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</si>
  <si>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</si>
  <si>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</si>
  <si>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</si>
  <si>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</si>
  <si>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</si>
  <si>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</si>
  <si>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</si>
  <si>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</si>
  <si>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</si>
  <si>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</si>
  <si>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</si>
  <si>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</si>
  <si>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</si>
  <si>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</si>
  <si>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</si>
  <si>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</si>
  <si>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</si>
  <si>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</si>
  <si>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</si>
  <si>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</si>
  <si>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</si>
  <si>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</si>
  <si>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</si>
  <si>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</si>
  <si>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</si>
  <si>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</si>
  <si>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</si>
  <si>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</si>
  <si>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</si>
  <si>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</si>
  <si>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</si>
  <si>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</si>
  <si>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</si>
  <si>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</si>
  <si>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</si>
  <si>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</si>
  <si>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</si>
  <si>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</si>
  <si>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</si>
  <si>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</si>
  <si>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</si>
  <si>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</si>
  <si>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</si>
  <si>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</si>
  <si>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</si>
  <si>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</si>
  <si>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</si>
  <si>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</si>
  <si>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</si>
  <si>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</si>
  <si>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</si>
  <si>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</si>
  <si>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</si>
  <si>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</si>
  <si>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</si>
  <si>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</si>
  <si>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</si>
  <si>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</si>
  <si>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</si>
  <si>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</si>
  <si>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</si>
  <si>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</si>
  <si>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</si>
  <si>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</si>
  <si>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</si>
  <si>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</si>
  <si>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</si>
  <si>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</si>
  <si>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</si>
  <si>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</si>
  <si>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</si>
  <si>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</si>
  <si>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</si>
  <si>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</si>
  <si>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</si>
  <si>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</si>
  <si>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</si>
  <si>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</si>
  <si>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</si>
  <si>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</si>
  <si>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</si>
  <si>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</si>
  <si>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</si>
  <si>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</si>
  <si>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</si>
  <si>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</si>
  <si>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</si>
  <si>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</si>
  <si>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</si>
  <si>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</si>
  <si>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</si>
  <si>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</si>
  <si>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</si>
  <si>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</si>
  <si>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</si>
  <si>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</si>
  <si>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</si>
  <si>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</si>
  <si>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</si>
  <si>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</si>
  <si>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</si>
  <si>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</si>
  <si>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</si>
  <si>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</si>
  <si>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</si>
  <si>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</si>
  <si>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</si>
  <si>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</si>
  <si>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</si>
  <si>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</si>
  <si>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</si>
  <si>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</si>
  <si>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</si>
  <si>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</si>
  <si>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</si>
  <si>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</si>
  <si>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</si>
  <si>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</si>
  <si>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</si>
  <si>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</si>
  <si>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</si>
  <si>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</si>
  <si>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</si>
  <si>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</si>
  <si>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</si>
  <si>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</si>
  <si>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</si>
  <si>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</si>
  <si>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</si>
  <si>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</si>
  <si>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</si>
  <si>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</si>
  <si>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</si>
  <si>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</si>
  <si>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</si>
  <si>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</si>
  <si>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</si>
  <si>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</si>
  <si>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</si>
  <si>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</si>
  <si>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</si>
  <si>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</si>
  <si>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</si>
  <si>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</si>
  <si>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</si>
  <si>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</si>
  <si>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</si>
  <si>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</si>
  <si>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</si>
  <si>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</si>
  <si>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</si>
  <si>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</si>
  <si>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</si>
  <si>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</si>
  <si>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</si>
  <si>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</si>
  <si>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</si>
  <si>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</si>
  <si>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</si>
  <si>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</si>
  <si>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</si>
  <si>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</si>
  <si>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</si>
  <si>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</si>
  <si>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</si>
  <si>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</si>
  <si>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</si>
  <si>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</si>
  <si>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</si>
  <si>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</si>
  <si>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</si>
  <si>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</si>
  <si>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</si>
  <si>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</si>
  <si>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</si>
  <si>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</si>
  <si>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</si>
  <si>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</si>
  <si>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</si>
  <si>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</si>
  <si>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</si>
  <si>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</si>
  <si>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</si>
  <si>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</si>
  <si>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</si>
  <si>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</si>
  <si>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</si>
  <si>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</si>
  <si>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</si>
  <si>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</si>
  <si>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</si>
  <si>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</si>
  <si>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</si>
  <si>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</si>
  <si>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</si>
  <si>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</si>
  <si>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</si>
  <si>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</si>
  <si>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</si>
  <si>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</si>
  <si>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</si>
  <si>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</si>
  <si>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</si>
  <si>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</si>
  <si>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</si>
  <si>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</si>
  <si>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</si>
  <si>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</si>
  <si>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</si>
  <si>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</si>
  <si>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</si>
  <si>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</si>
  <si>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</si>
  <si>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</si>
  <si>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</si>
  <si>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</si>
  <si>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</si>
  <si>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</si>
  <si>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</si>
  <si>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</si>
  <si>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</si>
  <si>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</si>
  <si>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</si>
  <si>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</si>
  <si>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</si>
  <si>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</si>
  <si>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</si>
  <si>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</si>
  <si>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</si>
  <si>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</si>
  <si>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</si>
  <si>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</si>
  <si>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</si>
  <si>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</si>
  <si>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</si>
  <si>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</si>
  <si>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</si>
  <si>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</si>
  <si>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</si>
  <si>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</si>
  <si>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</si>
  <si>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</si>
  <si>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</si>
  <si>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</si>
  <si>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</si>
  <si>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</si>
  <si>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</si>
  <si>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</si>
  <si>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</si>
  <si>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</si>
  <si>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</si>
  <si>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</si>
  <si>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</si>
  <si>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</si>
  <si>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</si>
  <si>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</si>
  <si>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</si>
  <si>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</si>
  <si>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</si>
  <si>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</si>
  <si>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</si>
  <si>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</si>
  <si>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</si>
  <si>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</si>
  <si>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</si>
  <si>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</si>
  <si>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</si>
  <si>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</si>
  <si>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</si>
  <si>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</si>
  <si>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</si>
  <si>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</si>
  <si>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</si>
  <si>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</si>
  <si>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</si>
  <si>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</si>
  <si>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</si>
  <si>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</si>
  <si>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</si>
  <si>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</si>
  <si>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</si>
  <si>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</si>
  <si>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</si>
  <si>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</si>
  <si>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</si>
  <si>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</si>
  <si>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</si>
  <si>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</si>
  <si>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</si>
  <si>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</si>
  <si>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</si>
  <si>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</si>
  <si>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</si>
  <si>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</si>
  <si>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</si>
  <si>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</si>
  <si>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</si>
  <si>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</si>
  <si>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</si>
  <si>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</si>
  <si>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</si>
  <si>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</si>
  <si>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</si>
  <si>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</si>
  <si>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</si>
  <si>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</si>
  <si>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</si>
  <si>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</si>
  <si>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</si>
  <si>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</si>
  <si>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</si>
  <si>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</si>
  <si>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</si>
  <si>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</si>
  <si>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</si>
  <si>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</si>
  <si>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</si>
  <si>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</si>
  <si>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</si>
  <si>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</si>
  <si>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</si>
  <si>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</si>
  <si>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</si>
  <si>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</si>
  <si>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</si>
  <si>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</si>
  <si>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</si>
  <si>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</si>
  <si>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</si>
  <si>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</si>
  <si>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</si>
  <si>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</si>
  <si>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</si>
  <si>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</si>
  <si>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</si>
  <si>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</si>
  <si>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</si>
  <si>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</si>
  <si>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</si>
  <si>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</si>
  <si>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</si>
  <si>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</si>
  <si>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</si>
  <si>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</si>
  <si>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</si>
  <si>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</si>
  <si>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</si>
  <si>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</si>
  <si>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</si>
  <si>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</si>
  <si>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</si>
  <si>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</si>
  <si>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</si>
  <si>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</si>
  <si>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</si>
  <si>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</si>
  <si>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</si>
  <si>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</si>
  <si>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</si>
  <si>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</si>
  <si>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</si>
  <si>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</si>
  <si>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</si>
  <si>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</si>
  <si>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</si>
  <si>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</si>
  <si>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</si>
  <si>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</si>
  <si>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</si>
  <si>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</si>
  <si>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</si>
  <si>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</si>
  <si>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</si>
  <si>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</si>
  <si>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</si>
  <si>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</si>
  <si>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</si>
  <si>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</si>
  <si>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</si>
  <si>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</si>
  <si>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</si>
  <si>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</si>
  <si>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</si>
  <si>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</si>
  <si>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</si>
  <si>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</si>
  <si>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</si>
  <si>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</si>
  <si>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</si>
  <si>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</si>
  <si>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</si>
  <si>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</si>
  <si>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</si>
  <si>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</si>
  <si>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</si>
  <si>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</si>
  <si>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</si>
  <si>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</si>
  <si>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</si>
  <si>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</si>
  <si>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</si>
  <si>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</si>
  <si>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</si>
  <si>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</si>
  <si>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</si>
  <si>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</si>
  <si>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</si>
  <si>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</si>
  <si>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</si>
  <si>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</si>
  <si>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</si>
  <si>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</si>
  <si>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</si>
  <si>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</si>
  <si>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</si>
  <si>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</si>
  <si>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</si>
  <si>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</si>
  <si>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</si>
  <si>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</si>
  <si>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</si>
  <si>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</si>
  <si>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</si>
  <si>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</si>
  <si>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</si>
  <si>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</si>
  <si>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</si>
  <si>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</si>
  <si>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</si>
  <si>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</si>
  <si>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</si>
  <si>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</si>
  <si>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</si>
  <si>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</si>
  <si>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</si>
  <si>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</si>
  <si>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</si>
  <si>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</si>
  <si>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</si>
  <si>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</si>
  <si>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</si>
  <si>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</si>
  <si>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</si>
  <si>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</si>
  <si>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</si>
  <si>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</si>
  <si>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</si>
  <si>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</si>
  <si>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</si>
  <si>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</si>
  <si>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</si>
  <si>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</si>
  <si>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</si>
  <si>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</si>
  <si>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</si>
  <si>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</si>
  <si>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</si>
  <si>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</si>
  <si>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</si>
  <si>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</si>
  <si>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</si>
  <si>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</si>
  <si>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</si>
  <si>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</si>
  <si>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</si>
  <si>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</si>
  <si>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</si>
  <si>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</si>
  <si>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</si>
  <si>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</si>
  <si>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</si>
  <si>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</si>
  <si>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</si>
  <si>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</si>
  <si>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</si>
  <si>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</si>
  <si>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</si>
  <si>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</si>
  <si>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</si>
  <si>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</si>
  <si>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</si>
  <si>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</si>
  <si>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</si>
  <si>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</si>
  <si>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</si>
  <si>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</si>
  <si>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</si>
  <si>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</si>
  <si>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</si>
  <si>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</si>
  <si>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</si>
  <si>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</si>
  <si>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</si>
  <si>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</si>
  <si>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</si>
  <si>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</si>
  <si>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</si>
  <si>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</si>
  <si>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</si>
  <si>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</si>
  <si>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</si>
  <si>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</si>
  <si>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</si>
  <si>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</si>
  <si>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</si>
  <si>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</si>
  <si>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</si>
  <si>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</si>
  <si>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</si>
  <si>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</si>
  <si>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</si>
  <si>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</si>
  <si>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</si>
  <si>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</si>
  <si>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</si>
  <si>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</si>
  <si>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</si>
  <si>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</si>
  <si>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</si>
  <si>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</si>
  <si>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</si>
  <si>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</si>
  <si>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</si>
  <si>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</si>
  <si>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</si>
  <si>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</si>
  <si>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</si>
  <si>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</si>
  <si>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</si>
  <si>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</si>
  <si>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</si>
  <si>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</si>
  <si>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</si>
  <si>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</si>
  <si>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</si>
  <si>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</si>
  <si>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</si>
  <si>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</si>
  <si>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</si>
  <si>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</si>
  <si>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</si>
  <si>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</si>
  <si>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</si>
  <si>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</si>
  <si>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</si>
  <si>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</si>
  <si>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</si>
  <si>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</si>
  <si>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</si>
  <si>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</si>
  <si>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</si>
  <si>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</si>
  <si>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</si>
  <si>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</si>
  <si>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</si>
  <si>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</si>
  <si>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</si>
  <si>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</si>
  <si>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</si>
  <si>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</si>
  <si>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</si>
  <si>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</si>
  <si>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</si>
  <si>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</si>
  <si>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</si>
  <si>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</si>
  <si>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</si>
  <si>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</si>
  <si>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</si>
  <si>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</si>
  <si>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</si>
  <si>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</si>
  <si>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</si>
  <si>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</si>
  <si>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</si>
  <si>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</si>
  <si>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</si>
  <si>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</si>
  <si>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</si>
  <si>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</si>
  <si>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</si>
  <si>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</si>
  <si>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</si>
  <si>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</si>
  <si>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</si>
  <si>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</si>
  <si>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</si>
  <si>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</si>
  <si>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</si>
  <si>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</si>
  <si>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</si>
  <si>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</si>
  <si>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</si>
  <si>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</si>
  <si>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</si>
  <si>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</si>
  <si>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</si>
  <si>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</si>
  <si>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</si>
  <si>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</si>
  <si>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</si>
  <si>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</si>
  <si>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</si>
  <si>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</si>
  <si>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</si>
  <si>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</si>
  <si>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</si>
  <si>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</si>
  <si>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</si>
  <si>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</si>
  <si>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</si>
  <si>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</si>
  <si>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</si>
  <si>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</si>
  <si>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</si>
  <si>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</si>
  <si>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</si>
  <si>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</si>
  <si>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</si>
  <si>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</si>
  <si>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</si>
  <si>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</si>
  <si>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</si>
  <si>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</si>
  <si>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</si>
  <si>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</si>
  <si>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</si>
  <si>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</si>
  <si>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</si>
  <si>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</si>
  <si>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</si>
  <si>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</si>
  <si>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</si>
  <si>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</si>
  <si>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</si>
  <si>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</si>
  <si>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</si>
  <si>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</si>
  <si>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</si>
  <si>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</si>
  <si>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</si>
  <si>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</si>
  <si>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</si>
  <si>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</si>
  <si>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</si>
  <si>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</si>
  <si>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</si>
  <si>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</si>
  <si>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</si>
  <si>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</si>
  <si>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</si>
  <si>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</si>
  <si>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</si>
  <si>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</si>
  <si>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</si>
  <si>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</si>
  <si>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</si>
  <si>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</si>
  <si>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</si>
  <si>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</si>
  <si>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</si>
  <si>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</si>
  <si>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</si>
  <si>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</si>
  <si>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</si>
  <si>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</si>
  <si>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</si>
  <si>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</si>
  <si>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</si>
  <si>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</si>
  <si>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</si>
  <si>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</si>
  <si>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</si>
  <si>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</si>
  <si>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</si>
  <si>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</si>
  <si>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</si>
  <si>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</si>
  <si>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</si>
  <si>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</si>
  <si>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</si>
  <si>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</si>
  <si>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</si>
  <si>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</si>
  <si>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</si>
  <si>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</si>
  <si>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</si>
  <si>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</si>
  <si>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</si>
  <si>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</si>
  <si>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</si>
  <si>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</si>
  <si>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</si>
  <si>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</si>
  <si>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</si>
  <si>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</si>
  <si>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</si>
  <si>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</si>
  <si>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</si>
  <si>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</si>
  <si>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</si>
  <si>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</si>
  <si>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</si>
  <si>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</si>
  <si>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</si>
  <si>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</si>
  <si>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</si>
  <si>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</si>
  <si>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</si>
  <si>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</si>
  <si>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</si>
  <si>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</si>
  <si>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</si>
  <si>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</si>
  <si>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</si>
  <si>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</si>
  <si>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</si>
  <si>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</si>
  <si>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</si>
  <si>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</si>
  <si>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</si>
  <si>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</si>
  <si>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</si>
  <si>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</si>
  <si>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</si>
  <si>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</si>
  <si>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</si>
  <si>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</si>
  <si>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</si>
  <si>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</si>
  <si>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</si>
  <si>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</si>
  <si>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</si>
  <si>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</si>
  <si>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</si>
  <si>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</si>
  <si>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</si>
  <si>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</si>
  <si>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</si>
  <si>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</si>
  <si>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</si>
  <si>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</si>
  <si>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</si>
  <si>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</si>
  <si>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</si>
  <si>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</si>
  <si>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</si>
  <si>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</si>
  <si>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</si>
  <si>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</si>
  <si>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</si>
  <si>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</si>
  <si>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</si>
  <si>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</si>
  <si>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</si>
  <si>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</si>
  <si>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</si>
  <si>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</si>
  <si>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</si>
  <si>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</si>
  <si>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</si>
  <si>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</si>
  <si>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</si>
  <si>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</si>
  <si>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</si>
  <si>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</si>
  <si>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</si>
  <si>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</si>
  <si>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</si>
  <si>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</si>
  <si>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</si>
  <si>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</si>
  <si>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</si>
  <si>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</si>
  <si>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</si>
  <si>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</si>
  <si>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</si>
  <si>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</si>
  <si>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</si>
  <si>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</si>
  <si>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</si>
  <si>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</si>
  <si>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</si>
  <si>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</si>
  <si>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</si>
  <si>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</si>
  <si>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</si>
  <si>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</si>
  <si>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</si>
  <si>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</si>
  <si>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</si>
  <si>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</si>
  <si>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</si>
  <si>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</si>
  <si>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</si>
  <si>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</si>
  <si>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</si>
  <si>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</si>
  <si>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</si>
  <si>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</si>
  <si>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</si>
  <si>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</si>
  <si>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</si>
  <si>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</si>
  <si>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</si>
  <si>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</si>
  <si>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</si>
  <si>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</si>
  <si>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</si>
  <si>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</si>
  <si>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</si>
  <si>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</si>
  <si>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</si>
  <si>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</si>
  <si>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</si>
  <si>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</si>
  <si>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</si>
  <si>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</si>
  <si>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</si>
  <si>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</si>
  <si>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</si>
  <si>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</si>
  <si>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</si>
  <si>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</si>
  <si>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</si>
  <si>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</si>
  <si>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</si>
  <si>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</si>
  <si>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</si>
  <si>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</si>
  <si>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</si>
  <si>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</si>
  <si>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</si>
  <si>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</si>
  <si>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</si>
  <si>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</si>
  <si>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</si>
  <si>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</si>
  <si>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</si>
  <si>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</si>
  <si>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</si>
  <si>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</si>
  <si>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</si>
  <si>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</si>
  <si>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</si>
  <si>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</si>
  <si>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</si>
  <si>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</si>
  <si>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</si>
  <si>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</si>
  <si>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</si>
  <si>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</si>
  <si>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</si>
  <si>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</si>
  <si>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</si>
  <si>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</si>
  <si>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</si>
  <si>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</si>
  <si>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</si>
  <si>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</si>
  <si>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</si>
  <si>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</si>
  <si>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</si>
  <si>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</si>
  <si>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</si>
  <si>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</si>
  <si>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</si>
  <si>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</si>
  <si>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</si>
  <si>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</si>
  <si>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</si>
  <si>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</si>
  <si>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</si>
  <si>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</si>
  <si>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</si>
  <si>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</si>
  <si>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</si>
  <si>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</si>
  <si>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</si>
  <si>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</si>
  <si>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</si>
  <si>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</si>
  <si>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</si>
  <si>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</si>
  <si>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</si>
  <si>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</si>
  <si>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</si>
  <si>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</si>
  <si>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</si>
  <si>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</si>
  <si>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</si>
  <si>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</si>
  <si>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</si>
  <si>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</si>
  <si>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</si>
  <si>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</si>
  <si>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</si>
  <si>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</si>
  <si>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</si>
  <si>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</si>
  <si>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</si>
  <si>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</si>
  <si>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</si>
  <si>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</si>
  <si>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</si>
  <si>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</si>
  <si>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</si>
  <si>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</si>
  <si>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</si>
  <si>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</si>
  <si>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</si>
  <si>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</si>
  <si>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</si>
  <si>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</si>
  <si>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</si>
  <si>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</si>
  <si>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</si>
  <si>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</si>
  <si>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</si>
  <si>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</si>
  <si>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</si>
  <si>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</si>
  <si>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</si>
  <si>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</si>
  <si>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</si>
  <si>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</si>
  <si>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</si>
  <si>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</si>
  <si>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</si>
  <si>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</si>
  <si>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</si>
  <si>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</si>
  <si>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</si>
  <si>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</si>
  <si>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</si>
  <si>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</si>
  <si>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</si>
  <si>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</si>
  <si>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</si>
  <si>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</si>
  <si>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</si>
  <si>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</si>
  <si>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</si>
  <si>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</si>
  <si>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</si>
  <si>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</si>
  <si>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</si>
  <si>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</si>
  <si>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</si>
  <si>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</si>
  <si>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</si>
  <si>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</si>
  <si>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</si>
  <si>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</si>
  <si>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</si>
  <si>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</si>
  <si>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</si>
  <si>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</si>
  <si>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</si>
  <si>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</si>
  <si>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</si>
  <si>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</si>
  <si>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</si>
  <si>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</si>
  <si>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</si>
  <si>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</si>
  <si>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</si>
  <si>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</si>
  <si>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</si>
  <si>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</si>
  <si>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</si>
  <si>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</si>
  <si>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</si>
  <si>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</si>
  <si>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</si>
  <si>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</si>
  <si>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</si>
  <si>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</si>
  <si>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</si>
  <si>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</si>
  <si>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</si>
  <si>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</si>
  <si>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</si>
  <si>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</si>
  <si>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</si>
  <si>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</si>
  <si>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</si>
  <si>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</si>
  <si>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</si>
  <si>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</si>
  <si>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</si>
  <si>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</si>
  <si>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</si>
  <si>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</si>
  <si>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</si>
  <si>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</si>
  <si>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</si>
  <si>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</si>
  <si>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</si>
  <si>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</si>
  <si>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</si>
  <si>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</si>
  <si>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</si>
  <si>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</si>
  <si>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</si>
  <si>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</si>
  <si>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</si>
  <si>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</si>
  <si>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</si>
  <si>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</si>
  <si>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</si>
  <si>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</si>
  <si>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</si>
  <si>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</si>
  <si>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</si>
  <si>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</si>
  <si>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</si>
  <si>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</si>
  <si>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</si>
  <si>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</si>
  <si>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</si>
  <si>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</si>
  <si>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</si>
  <si>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</si>
  <si>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</si>
  <si>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</si>
  <si>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</si>
  <si>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</si>
  <si>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</si>
  <si>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</si>
  <si>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</si>
  <si>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</si>
  <si>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</si>
  <si>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</si>
  <si>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</si>
  <si>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</si>
  <si>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</si>
  <si>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</si>
  <si>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</si>
  <si>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</si>
  <si>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</si>
  <si>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</si>
  <si>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</si>
  <si>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</si>
  <si>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</si>
  <si>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</si>
  <si>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</si>
  <si>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</si>
  <si>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</si>
  <si>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</si>
  <si>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</si>
  <si>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</si>
  <si>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</si>
  <si>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</si>
  <si>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</si>
  <si>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</si>
  <si>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</si>
  <si>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</si>
  <si>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</si>
  <si>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</si>
  <si>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</si>
  <si>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</si>
  <si>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</si>
  <si>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</si>
  <si>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</si>
  <si>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</si>
  <si>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</si>
  <si>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</si>
  <si>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</si>
  <si>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</si>
  <si>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</si>
  <si>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</si>
  <si>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</si>
  <si>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</si>
  <si>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</si>
  <si>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</si>
  <si>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</si>
  <si>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</si>
  <si>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</si>
  <si>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</si>
  <si>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</si>
  <si>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</si>
  <si>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</si>
  <si>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</si>
  <si>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</si>
  <si>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</si>
  <si>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</si>
  <si>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</si>
  <si>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</si>
  <si>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</si>
  <si>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</si>
  <si>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</si>
  <si>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</si>
  <si>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</si>
  <si>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</si>
  <si>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</si>
  <si>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</si>
  <si>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</si>
  <si>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</si>
  <si>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</si>
  <si>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</si>
  <si>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</si>
  <si>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</si>
  <si>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</si>
  <si>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</si>
  <si>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</si>
  <si>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</si>
  <si>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</si>
  <si>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</si>
  <si>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</si>
  <si>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</si>
  <si>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</si>
  <si>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</si>
  <si>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</si>
  <si>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</si>
  <si>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</si>
  <si>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</si>
  <si>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</si>
  <si>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</si>
  <si>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</si>
  <si>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</si>
  <si>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</si>
  <si>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</si>
  <si>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</si>
  <si>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</si>
  <si>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</si>
  <si>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</si>
  <si>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</si>
  <si>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</si>
  <si>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</si>
  <si>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</si>
  <si>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</si>
  <si>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</si>
  <si>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</si>
  <si>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</si>
  <si>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</si>
  <si>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</si>
  <si>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</si>
  <si>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</si>
  <si>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</si>
  <si>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</si>
  <si>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</si>
  <si>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</si>
  <si>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</si>
  <si>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</si>
  <si>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</si>
  <si>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</si>
  <si>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</si>
  <si>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</si>
  <si>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</si>
  <si>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</si>
  <si>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</si>
  <si>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</si>
  <si>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</si>
  <si>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</si>
  <si>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</si>
  <si>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</si>
  <si>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</si>
  <si>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</si>
  <si>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</si>
  <si>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</si>
  <si>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</si>
  <si>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</si>
  <si>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</si>
  <si>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</si>
  <si>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</si>
  <si>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</si>
  <si>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</si>
  <si>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</si>
  <si>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</si>
  <si>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</si>
  <si>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</si>
  <si>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</si>
  <si>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</si>
  <si>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</si>
  <si>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</si>
  <si>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</si>
  <si>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</si>
  <si>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</si>
  <si>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</si>
  <si>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</si>
  <si>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</si>
  <si>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</si>
  <si>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</si>
  <si>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</si>
  <si>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</si>
  <si>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</si>
  <si>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</si>
  <si>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</si>
  <si>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</si>
  <si>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</si>
  <si>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</si>
  <si>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</si>
  <si>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</si>
  <si>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</si>
  <si>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</si>
  <si>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</si>
  <si>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</si>
  <si>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</si>
  <si>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</si>
  <si>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</si>
  <si>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</si>
  <si>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</si>
  <si>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</si>
  <si>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</si>
  <si>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</si>
  <si>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</si>
  <si>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</si>
  <si>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</si>
  <si>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</si>
  <si>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</si>
  <si>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</si>
  <si>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</si>
  <si>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</si>
  <si>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</si>
  <si>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</si>
  <si>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</si>
  <si>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</si>
  <si>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</si>
  <si>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</si>
  <si>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</si>
  <si>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</si>
  <si>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</si>
  <si>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</si>
  <si>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</si>
  <si>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</si>
  <si>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</si>
  <si>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</si>
  <si>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</si>
  <si>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</si>
  <si>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</si>
  <si>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</si>
  <si>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</si>
  <si>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</si>
  <si>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</si>
  <si>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</si>
  <si>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</si>
  <si>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</si>
  <si>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</si>
  <si>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</si>
  <si>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</si>
  <si>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</si>
  <si>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</si>
  <si>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</si>
  <si>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</si>
  <si>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</si>
  <si>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</si>
  <si>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</si>
  <si>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</si>
  <si>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</si>
  <si>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</si>
  <si>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</si>
  <si>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</si>
  <si>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</si>
  <si>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</si>
  <si>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</si>
  <si>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</si>
  <si>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</si>
  <si>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</si>
  <si>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</si>
  <si>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</si>
  <si>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</si>
  <si>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</si>
  <si>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</si>
  <si>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</si>
  <si>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</si>
  <si>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</si>
  <si>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</si>
  <si>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</si>
  <si>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</si>
  <si>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</si>
  <si>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</si>
  <si>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</si>
  <si>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</si>
  <si>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</si>
  <si>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</si>
  <si>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</si>
  <si>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</si>
  <si>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</si>
  <si>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</si>
  <si>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</si>
  <si>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</si>
  <si>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</si>
  <si>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</si>
  <si>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</si>
  <si>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</si>
  <si>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</si>
  <si>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</si>
  <si>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</si>
  <si>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</si>
  <si>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</si>
  <si>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</si>
  <si>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</si>
  <si>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</si>
  <si>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</si>
  <si>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</si>
  <si>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</si>
  <si>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</si>
  <si>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</si>
  <si>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</si>
  <si>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</si>
  <si>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</si>
  <si>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</si>
  <si>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</si>
  <si>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</si>
  <si>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</si>
  <si>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</si>
  <si>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</si>
  <si>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</si>
  <si>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</si>
  <si>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</si>
  <si>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</si>
  <si>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</si>
  <si>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</si>
  <si>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</si>
  <si>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</si>
  <si>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</si>
  <si>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</si>
  <si>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</si>
  <si>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</si>
  <si>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</si>
  <si>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</si>
  <si>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</si>
  <si>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</si>
  <si>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</si>
  <si>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</si>
  <si>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</si>
  <si>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</si>
  <si>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</si>
  <si>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</si>
  <si>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</si>
  <si>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</si>
  <si>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</si>
  <si>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</si>
  <si>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</si>
  <si>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</si>
  <si>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</si>
  <si>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</si>
  <si>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</si>
  <si>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</si>
  <si>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</si>
  <si>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</si>
  <si>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</si>
  <si>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</si>
  <si>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</si>
  <si>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</si>
  <si>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</si>
  <si>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</si>
  <si>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</si>
  <si>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</si>
  <si>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</si>
  <si>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</si>
  <si>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</si>
  <si>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</si>
  <si>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</si>
  <si>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</si>
  <si>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</si>
  <si>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</si>
  <si>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</si>
  <si>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</si>
  <si>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</si>
  <si>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</si>
  <si>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</si>
  <si>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</si>
  <si>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</si>
  <si>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</si>
  <si>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</si>
  <si>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</si>
  <si>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</si>
  <si>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</si>
  <si>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</si>
  <si>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</si>
  <si>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</si>
  <si>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</si>
  <si>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</si>
  <si>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</si>
  <si>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</si>
  <si>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</si>
  <si>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</si>
  <si>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</si>
  <si>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</si>
  <si>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</si>
  <si>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</si>
  <si>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</si>
  <si>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</si>
  <si>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</si>
  <si>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</si>
  <si>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</si>
  <si>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</si>
  <si>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</si>
  <si>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</si>
  <si>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</si>
  <si>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</si>
  <si>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</si>
  <si>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</si>
  <si>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</si>
  <si>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</si>
  <si>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</si>
  <si>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</si>
  <si>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</si>
  <si>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</si>
  <si>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</si>
  <si>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</si>
  <si>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</si>
  <si>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</si>
  <si>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</si>
  <si>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</si>
  <si>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</si>
  <si>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</si>
  <si>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</si>
  <si>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</si>
  <si>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</si>
  <si>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</si>
  <si>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</si>
  <si>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</si>
  <si>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</si>
  <si>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</si>
  <si>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</si>
  <si>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</si>
  <si>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</si>
  <si>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</si>
  <si>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</si>
  <si>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</si>
  <si>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</si>
  <si>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</si>
  <si>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</si>
  <si>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</si>
  <si>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</si>
  <si>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</si>
  <si>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</si>
  <si>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</si>
  <si>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</si>
  <si>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</si>
  <si>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</si>
  <si>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</si>
  <si>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</si>
  <si>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</si>
  <si>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</si>
  <si>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</si>
  <si>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</si>
  <si>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</si>
  <si>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</si>
  <si>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</si>
  <si>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</si>
  <si>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</si>
  <si>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</si>
  <si>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</si>
  <si>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</si>
  <si>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</si>
  <si>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</si>
  <si>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</si>
  <si>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</si>
  <si>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</si>
  <si>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</si>
  <si>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</si>
  <si>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</si>
  <si>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</si>
  <si>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</si>
  <si>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</si>
  <si>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</si>
  <si>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</si>
  <si>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</si>
  <si>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</si>
  <si>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</si>
  <si>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</si>
  <si>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</si>
  <si>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</si>
  <si>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</si>
  <si>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</si>
  <si>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</si>
  <si>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</si>
  <si>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</si>
  <si>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</si>
  <si>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</si>
  <si>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</si>
  <si>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</si>
  <si>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</si>
  <si>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</si>
  <si>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</si>
  <si>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</si>
  <si>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</si>
  <si>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</si>
  <si>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</si>
  <si>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</si>
  <si>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</si>
  <si>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</si>
  <si>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</si>
  <si>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</si>
  <si>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</si>
  <si>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</si>
  <si>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</si>
  <si>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</si>
  <si>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</si>
  <si>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</si>
  <si>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</si>
  <si>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</si>
  <si>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</si>
  <si>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</si>
  <si>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</si>
  <si>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</si>
  <si>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</si>
  <si>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</si>
  <si>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</si>
  <si>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</si>
  <si>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</si>
  <si>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</si>
  <si>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</si>
  <si>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</si>
  <si>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</si>
  <si>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</si>
  <si>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</si>
  <si>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</si>
  <si>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</si>
  <si>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</si>
  <si>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</si>
  <si>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</si>
  <si>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</si>
  <si>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</si>
  <si>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</si>
  <si>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</si>
  <si>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</si>
  <si>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</si>
  <si>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</si>
  <si>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</si>
  <si>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</si>
  <si>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</si>
  <si>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</si>
  <si>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</si>
  <si>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</si>
  <si>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</si>
  <si>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</si>
  <si>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</si>
  <si>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</si>
  <si>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</si>
  <si>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</si>
  <si>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</si>
  <si>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</si>
  <si>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</si>
  <si>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</si>
  <si>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</si>
  <si>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</si>
  <si>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</si>
  <si>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</si>
  <si>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</si>
  <si>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</si>
  <si>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</si>
  <si>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</si>
  <si>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</si>
  <si>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</si>
  <si>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</si>
  <si>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</si>
  <si>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</si>
  <si>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</si>
  <si>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</si>
  <si>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</si>
  <si>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</si>
  <si>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</si>
  <si>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</si>
  <si>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</si>
  <si>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</si>
  <si>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</si>
  <si>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</si>
  <si>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</si>
  <si>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</si>
  <si>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</si>
  <si>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</si>
  <si>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</si>
  <si>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</si>
  <si>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</si>
  <si>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</si>
  <si>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</si>
  <si>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</si>
  <si>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</si>
  <si>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</si>
  <si>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</si>
  <si>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</si>
  <si>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</si>
  <si>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</si>
  <si>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</si>
  <si>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</si>
  <si>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</si>
  <si>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</si>
  <si>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</si>
  <si>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</si>
  <si>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</si>
  <si>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</si>
  <si>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</si>
  <si>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</si>
  <si>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</si>
  <si>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</si>
  <si>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</si>
  <si>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</si>
  <si>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</si>
  <si>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</si>
  <si>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</si>
  <si>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</si>
  <si>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</si>
  <si>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</si>
  <si>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</si>
  <si>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</si>
  <si>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</si>
  <si>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</si>
  <si>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</si>
  <si>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</si>
  <si>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</si>
  <si>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</si>
  <si>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</si>
  <si>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</si>
  <si>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</si>
  <si>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</si>
  <si>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</si>
  <si>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</si>
  <si>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</si>
  <si>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</si>
  <si>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</si>
  <si>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</si>
  <si>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</si>
  <si>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</si>
  <si>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</si>
  <si>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</si>
  <si>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</si>
  <si>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</si>
  <si>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</si>
  <si>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</si>
  <si>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</si>
  <si>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</si>
  <si>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</si>
  <si>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</si>
  <si>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</si>
  <si>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</si>
  <si>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</si>
  <si>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</si>
  <si>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</si>
  <si>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</si>
  <si>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</si>
  <si>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</si>
  <si>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</si>
  <si>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</si>
  <si>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</si>
  <si>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</si>
  <si>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</si>
  <si>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</si>
  <si>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</si>
  <si>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</si>
  <si>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</si>
  <si>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</si>
  <si>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</si>
  <si>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</si>
  <si>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</si>
  <si>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</si>
  <si>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</si>
  <si>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</si>
  <si>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</si>
  <si>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</si>
  <si>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</si>
  <si>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</si>
  <si>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</si>
  <si>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</si>
  <si>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</si>
  <si>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</si>
  <si>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</si>
  <si>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</si>
  <si>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</si>
  <si>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</si>
  <si>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</si>
  <si>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</si>
  <si>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</si>
  <si>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</si>
  <si>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</si>
  <si>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</si>
  <si>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</si>
  <si>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</si>
  <si>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</si>
  <si>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</si>
  <si>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</si>
  <si>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</si>
  <si>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</si>
  <si>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</si>
  <si>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</si>
  <si>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</si>
  <si>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</si>
  <si>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</si>
  <si>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</si>
  <si>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</si>
  <si>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</si>
  <si>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</si>
  <si>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</si>
  <si>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</si>
  <si>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</si>
  <si>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</si>
  <si>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</si>
  <si>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</si>
  <si>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</si>
  <si>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</si>
  <si>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</si>
  <si>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</si>
  <si>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</si>
  <si>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</si>
  <si>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</si>
  <si>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</si>
  <si>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</si>
  <si>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</si>
  <si>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</si>
  <si>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</si>
  <si>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</si>
  <si>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</si>
  <si>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</si>
  <si>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</si>
  <si>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</si>
  <si>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</si>
  <si>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</si>
  <si>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</si>
  <si>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</si>
  <si>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</si>
  <si>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</si>
  <si>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</si>
  <si>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</si>
  <si>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</si>
  <si>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</si>
  <si>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</si>
  <si>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</si>
  <si>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</si>
  <si>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</si>
  <si>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</si>
  <si>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</si>
  <si>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</si>
  <si>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</si>
  <si>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</si>
  <si>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</si>
  <si>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</si>
  <si>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</si>
  <si>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</si>
  <si>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</si>
  <si>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</si>
  <si>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</si>
  <si>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</si>
  <si>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</si>
  <si>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</si>
  <si>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</si>
  <si>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</si>
  <si>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</si>
  <si>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</si>
  <si>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</si>
  <si>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</si>
  <si>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</si>
  <si>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</si>
  <si>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</si>
  <si>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</si>
  <si>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</si>
  <si>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</si>
  <si>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</si>
  <si>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</si>
  <si>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</si>
  <si>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</si>
  <si>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</si>
  <si>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</si>
  <si>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</si>
  <si>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</si>
  <si>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</si>
  <si>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</si>
  <si>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</si>
  <si>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</si>
  <si>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</si>
  <si>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</si>
  <si>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</si>
  <si>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</si>
  <si>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</si>
  <si>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</si>
  <si>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</si>
  <si>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</si>
  <si>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</si>
  <si>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</si>
  <si>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</si>
  <si>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</si>
  <si>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</si>
  <si>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</si>
  <si>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</si>
  <si>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</si>
  <si>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</si>
  <si>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</si>
  <si>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</si>
  <si>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</si>
  <si>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</si>
  <si>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</si>
  <si>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</si>
  <si>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</si>
  <si>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</si>
  <si>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</si>
  <si>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</si>
  <si>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</si>
  <si>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</si>
  <si>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</si>
  <si>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</si>
  <si>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</si>
  <si>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</si>
  <si>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</si>
  <si>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</si>
  <si>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</si>
  <si>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</si>
  <si>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</si>
  <si>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</si>
  <si>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</si>
  <si>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</si>
  <si>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</si>
  <si>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</si>
  <si>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</si>
  <si>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</si>
  <si>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</si>
  <si>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</si>
  <si>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</si>
  <si>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</si>
  <si>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</si>
  <si>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</si>
  <si>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</si>
  <si>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</si>
  <si>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</si>
  <si>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</si>
  <si>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</si>
  <si>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</si>
  <si>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</si>
  <si>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</si>
  <si>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</si>
  <si>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</si>
  <si>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</si>
  <si>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</si>
  <si>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</si>
  <si>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</si>
  <si>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</si>
  <si>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</si>
  <si>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</si>
  <si>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</si>
  <si>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</si>
  <si>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</si>
  <si>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</si>
  <si>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</si>
  <si>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</si>
  <si>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</si>
  <si>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</si>
  <si>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</si>
  <si>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</si>
  <si>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</si>
  <si>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</si>
  <si>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</si>
  <si>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</si>
  <si>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</si>
  <si>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</si>
  <si>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</si>
  <si>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</si>
  <si>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</si>
  <si>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</si>
  <si>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</si>
  <si>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</si>
  <si>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</si>
  <si>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</si>
  <si>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</si>
  <si>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</si>
  <si>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</si>
  <si>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</si>
  <si>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</si>
  <si>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</si>
  <si>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</si>
  <si>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</si>
  <si>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</si>
  <si>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</si>
  <si>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</si>
  <si>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</si>
  <si>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</si>
  <si>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</si>
  <si>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</si>
  <si>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</si>
  <si>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</si>
  <si>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</si>
  <si>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</si>
  <si>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</si>
  <si>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</si>
  <si>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</si>
  <si>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</si>
  <si>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</si>
  <si>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</si>
  <si>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</si>
  <si>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</si>
  <si>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</si>
  <si>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</si>
  <si>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</si>
  <si>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</si>
  <si>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</si>
  <si>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</si>
  <si>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</si>
  <si>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</si>
  <si>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</si>
  <si>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</si>
  <si>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</si>
  <si>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</si>
  <si>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</si>
  <si>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</si>
  <si>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</si>
  <si>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</si>
  <si>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</si>
  <si>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</si>
  <si>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</si>
  <si>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</si>
  <si>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</si>
  <si>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</si>
  <si>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</si>
  <si>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</si>
  <si>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</si>
  <si>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</si>
  <si>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</si>
  <si>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</si>
  <si>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</si>
  <si>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</si>
  <si>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</si>
  <si>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</si>
  <si>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</si>
  <si>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</si>
  <si>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</si>
  <si>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</si>
  <si>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</si>
  <si>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</si>
  <si>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</si>
  <si>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</si>
  <si>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</si>
  <si>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</si>
  <si>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</si>
  <si>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</si>
  <si>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</si>
  <si>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</si>
  <si>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</si>
  <si>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</si>
  <si>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</si>
  <si>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</si>
  <si>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</si>
  <si>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</si>
  <si>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</si>
  <si>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</si>
  <si>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</si>
  <si>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</si>
  <si>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</si>
  <si>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</si>
  <si>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</si>
  <si>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</si>
  <si>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</si>
  <si>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</si>
  <si>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</si>
  <si>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</si>
  <si>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</si>
  <si>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</si>
  <si>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</si>
  <si>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</si>
  <si>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</si>
  <si>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</si>
  <si>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</si>
  <si>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</si>
  <si>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</si>
  <si>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</si>
  <si>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</si>
  <si>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</si>
  <si>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</si>
  <si>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</si>
  <si>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</si>
  <si>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</si>
  <si>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</si>
  <si>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</si>
  <si>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</si>
  <si>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</si>
  <si>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</si>
  <si>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</si>
  <si>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</si>
  <si>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</si>
  <si>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</si>
  <si>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</si>
  <si>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</si>
  <si>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</si>
  <si>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</si>
  <si>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</si>
  <si>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</si>
  <si>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</si>
  <si>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</si>
  <si>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</si>
  <si>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</si>
  <si>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</si>
  <si>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</si>
  <si>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</si>
  <si>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</si>
  <si>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</si>
  <si>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</si>
  <si>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</si>
  <si>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</si>
  <si>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</si>
  <si>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</si>
  <si>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</si>
  <si>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</si>
  <si>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</si>
  <si>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</si>
  <si>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</si>
  <si>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</si>
  <si>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</si>
  <si>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</si>
  <si>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</si>
  <si>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</si>
  <si>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</si>
  <si>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</si>
  <si>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</si>
  <si>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</si>
  <si>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</si>
  <si>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</si>
  <si>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</si>
  <si>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</si>
  <si>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</si>
  <si>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</si>
  <si>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</si>
  <si>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</si>
  <si>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</si>
  <si>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</si>
  <si>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</si>
  <si>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</si>
  <si>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</si>
  <si>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</si>
  <si>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</si>
  <si>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</si>
  <si>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</si>
  <si>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</si>
  <si>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</si>
  <si>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</si>
  <si>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</si>
  <si>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</si>
  <si>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</si>
  <si>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</si>
  <si>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</si>
  <si>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</si>
  <si>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</si>
  <si>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</si>
  <si>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</si>
  <si>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</si>
  <si>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</si>
  <si>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</si>
  <si>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</si>
  <si>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</si>
  <si>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</si>
  <si>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</si>
  <si>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</si>
  <si>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</si>
  <si>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</si>
  <si>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</si>
  <si>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</si>
  <si>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</si>
  <si>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</si>
  <si>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</si>
  <si>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</si>
  <si>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</si>
  <si>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</si>
  <si>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</si>
  <si>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</si>
  <si>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</si>
  <si>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</si>
  <si>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</si>
  <si>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</si>
  <si>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</si>
  <si>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</si>
  <si>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</si>
  <si>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</si>
  <si>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</si>
  <si>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</si>
  <si>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</si>
  <si>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</si>
  <si>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</si>
  <si>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</si>
  <si>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</si>
  <si>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</si>
  <si>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</si>
  <si>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</si>
  <si>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</si>
  <si>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</si>
  <si>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</si>
  <si>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</si>
  <si>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</si>
  <si>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</si>
  <si>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</si>
  <si>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</si>
  <si>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</si>
  <si>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</si>
  <si>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</si>
  <si>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</si>
  <si>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</si>
  <si>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</si>
  <si>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</si>
  <si>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</si>
  <si>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</si>
  <si>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</si>
  <si>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</si>
  <si>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</si>
  <si>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</si>
  <si>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</si>
  <si>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</si>
  <si>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</si>
  <si>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</si>
  <si>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</si>
  <si>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</si>
  <si>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</si>
  <si>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</si>
  <si>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</si>
  <si>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</si>
  <si>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</si>
  <si>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</si>
  <si>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</si>
  <si>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</si>
  <si>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</si>
  <si>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</si>
  <si>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</si>
  <si>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</si>
  <si>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</si>
  <si>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</si>
  <si>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</si>
  <si>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</si>
  <si>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</si>
  <si>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</si>
  <si>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</si>
  <si>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</si>
  <si>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</si>
  <si>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</si>
  <si>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</si>
  <si>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</si>
  <si>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</si>
  <si>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</si>
  <si>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</si>
  <si>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</si>
  <si>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</si>
  <si>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</si>
  <si>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</si>
  <si>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</si>
  <si>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</si>
  <si>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</si>
  <si>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</si>
  <si>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</si>
  <si>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</si>
  <si>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</si>
  <si>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</si>
  <si>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</si>
  <si>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</si>
  <si>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</si>
  <si>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</si>
  <si>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</si>
  <si>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</si>
  <si>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</si>
  <si>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</si>
  <si>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</si>
  <si>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</si>
  <si>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</si>
  <si>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</si>
  <si>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</si>
  <si>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</si>
  <si>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</si>
  <si>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</si>
  <si>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</si>
  <si>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</si>
  <si>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</si>
  <si>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</si>
  <si>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</si>
  <si>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</si>
  <si>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</si>
  <si>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</si>
  <si>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</si>
  <si>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</si>
  <si>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</si>
  <si>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</si>
  <si>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</si>
  <si>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</si>
  <si>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</si>
  <si>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</si>
  <si>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</si>
  <si>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</si>
  <si>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</si>
  <si>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</si>
  <si>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</si>
  <si>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</si>
  <si>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</si>
  <si>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</si>
  <si>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</si>
  <si>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</si>
  <si>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</si>
  <si>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</si>
  <si>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</si>
  <si>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</si>
  <si>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</si>
  <si>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</si>
  <si>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</si>
  <si>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</si>
  <si>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</si>
  <si>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</si>
  <si>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</si>
  <si>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</si>
  <si>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</si>
  <si>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</si>
  <si>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</si>
  <si>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</si>
  <si>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</si>
  <si>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</si>
  <si>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</si>
  <si>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</si>
  <si>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</si>
  <si>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</si>
  <si>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</si>
  <si>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</si>
  <si>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</si>
  <si>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</si>
  <si>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</si>
  <si>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</si>
  <si>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</si>
  <si>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</si>
  <si>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</si>
  <si>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</si>
  <si>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</si>
  <si>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</si>
  <si>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</si>
  <si>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</si>
  <si>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</si>
  <si>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</si>
  <si>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</si>
  <si>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</si>
  <si>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</si>
  <si>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</si>
  <si>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</si>
  <si>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</si>
  <si>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</si>
  <si>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</si>
  <si>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</si>
  <si>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</si>
  <si>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</si>
  <si>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</si>
  <si>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</si>
  <si>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</si>
  <si>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</si>
  <si>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</si>
  <si>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</si>
  <si>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</si>
  <si>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</si>
  <si>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</si>
  <si>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</si>
  <si>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</si>
  <si>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</si>
  <si>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</si>
  <si>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</si>
  <si>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</si>
  <si>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</si>
  <si>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</si>
  <si>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</si>
  <si>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</si>
  <si>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</si>
  <si>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</si>
  <si>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</si>
  <si>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</si>
  <si>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</si>
  <si>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</si>
  <si>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</si>
  <si>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</si>
  <si>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</si>
  <si>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</si>
  <si>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</si>
  <si>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</si>
  <si>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</si>
  <si>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</si>
  <si>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</si>
  <si>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</si>
  <si>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</si>
  <si>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</si>
  <si>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</si>
  <si>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</si>
  <si>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</si>
  <si>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</si>
  <si>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</si>
  <si>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</si>
  <si>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</si>
  <si>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</si>
  <si>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</si>
  <si>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</si>
  <si>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</si>
  <si>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</si>
  <si>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</si>
  <si>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</si>
  <si>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</si>
  <si>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</si>
  <si>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</si>
  <si>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</si>
  <si>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</si>
  <si>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</si>
  <si>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</si>
  <si>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</si>
  <si>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</si>
  <si>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</si>
  <si>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</si>
  <si>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</si>
  <si>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</si>
  <si>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</si>
  <si>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</si>
  <si>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</si>
  <si>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</si>
  <si>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</si>
  <si>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</si>
  <si>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</si>
  <si>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</si>
  <si>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</si>
  <si>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</si>
  <si>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</si>
  <si>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</si>
  <si>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</si>
  <si>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</si>
  <si>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</si>
  <si>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</si>
  <si>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</si>
  <si>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</si>
  <si>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</si>
  <si>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</si>
  <si>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</si>
  <si>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</si>
  <si>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</si>
  <si>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</si>
  <si>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</si>
  <si>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</si>
  <si>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</si>
  <si>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</si>
  <si>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</si>
  <si>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</si>
  <si>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</si>
  <si>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</si>
  <si>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</si>
  <si>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</si>
  <si>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</si>
  <si>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</si>
  <si>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</si>
  <si>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</si>
  <si>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</si>
  <si>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</si>
  <si>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</si>
  <si>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</si>
  <si>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</si>
  <si>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</si>
  <si>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</si>
  <si>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</si>
  <si>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</si>
  <si>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</si>
  <si>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</si>
  <si>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</si>
  <si>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</si>
  <si>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</si>
  <si>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</si>
  <si>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</si>
  <si>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</si>
  <si>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</si>
  <si>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</si>
  <si>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</si>
  <si>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</si>
  <si>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</si>
  <si>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</si>
  <si>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</si>
  <si>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</si>
  <si>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</si>
  <si>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</si>
  <si>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</si>
  <si>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</si>
  <si>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</si>
  <si>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</si>
  <si>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</si>
  <si>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</si>
  <si>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</si>
  <si>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</si>
  <si>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</si>
  <si>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</si>
  <si>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</si>
  <si>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</si>
  <si>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</si>
  <si>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</si>
  <si>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</si>
  <si>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</si>
  <si>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</si>
  <si>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</si>
  <si>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</si>
  <si>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</si>
  <si>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</si>
  <si>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</si>
  <si>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</si>
  <si>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</si>
  <si>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</si>
  <si>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</si>
  <si>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</si>
  <si>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</si>
  <si>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</si>
  <si>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</si>
  <si>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</si>
  <si>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</si>
  <si>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</si>
  <si>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</si>
  <si>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</si>
  <si>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</si>
  <si>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</si>
  <si>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</si>
  <si>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</si>
  <si>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</si>
  <si>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</si>
  <si>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</si>
  <si>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</si>
  <si>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</si>
  <si>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</si>
  <si>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</si>
  <si>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</si>
  <si>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</si>
  <si>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</si>
  <si>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</si>
  <si>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</si>
  <si>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</si>
  <si>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</si>
  <si>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</si>
  <si>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</si>
  <si>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</si>
  <si>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</si>
  <si>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</si>
  <si>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</si>
  <si>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</si>
  <si>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</si>
  <si>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</si>
  <si>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</si>
  <si>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</si>
  <si>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</si>
  <si>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</si>
  <si>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</si>
  <si>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</si>
  <si>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</si>
  <si>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</si>
  <si>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</si>
  <si>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</si>
  <si>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</si>
  <si>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</si>
  <si>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</si>
  <si>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</si>
  <si>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</si>
  <si>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</si>
  <si>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</si>
  <si>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</si>
  <si>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</si>
  <si>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</si>
  <si>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</si>
  <si>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</si>
  <si>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</si>
  <si>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</si>
  <si>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</si>
  <si>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</si>
  <si>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</si>
  <si>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</si>
  <si>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</si>
  <si>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</si>
  <si>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</si>
  <si>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</si>
  <si>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</si>
  <si>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</si>
  <si>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</si>
  <si>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</si>
  <si>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</si>
  <si>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</si>
  <si>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</si>
  <si>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</si>
  <si>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</si>
  <si>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</si>
  <si>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</si>
  <si>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</si>
  <si>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</si>
  <si>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</si>
  <si>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</si>
  <si>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</si>
  <si>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</si>
  <si>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</si>
  <si>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</si>
  <si>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</si>
  <si>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</si>
  <si>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</si>
  <si>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</si>
  <si>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</si>
  <si>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</si>
  <si>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</si>
  <si>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</si>
  <si>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</si>
  <si>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</si>
  <si>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</si>
  <si>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</si>
  <si>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</si>
  <si>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</si>
  <si>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</si>
  <si>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</si>
  <si>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</si>
  <si>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</si>
  <si>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</si>
  <si>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</si>
  <si>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</si>
  <si>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</si>
  <si>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</si>
  <si>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</si>
  <si>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</si>
  <si>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</si>
  <si>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</si>
  <si>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</si>
  <si>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</si>
  <si>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</si>
  <si>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</si>
  <si>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</si>
  <si>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</si>
  <si>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</si>
  <si>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</si>
  <si>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</si>
  <si>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</si>
  <si>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</si>
  <si>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</si>
  <si>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</si>
  <si>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</si>
  <si>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</si>
  <si>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</si>
  <si>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</si>
  <si>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</si>
  <si>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</si>
  <si>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</si>
  <si>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</si>
  <si>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</si>
  <si>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</si>
  <si>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</si>
  <si>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</si>
  <si>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</si>
  <si>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</si>
  <si>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</si>
  <si>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</si>
  <si>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</si>
  <si>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</si>
  <si>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</si>
  <si>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</si>
  <si>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</si>
  <si>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</si>
  <si>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</si>
  <si>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</si>
  <si>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</si>
  <si>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</si>
  <si>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</si>
  <si>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</si>
  <si>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</si>
  <si>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</si>
  <si>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</si>
  <si>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</si>
  <si>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</si>
  <si>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</si>
  <si>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</si>
  <si>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</si>
  <si>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</si>
  <si>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</si>
  <si>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</si>
  <si>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</si>
  <si>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</si>
  <si>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</si>
  <si>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</si>
  <si>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</si>
  <si>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</si>
  <si>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</si>
  <si>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</si>
  <si>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</si>
  <si>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</si>
  <si>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</si>
  <si>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</si>
  <si>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</si>
  <si>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</si>
  <si>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</si>
  <si>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</si>
  <si>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</si>
  <si>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</si>
  <si>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</si>
  <si>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</si>
  <si>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</si>
  <si>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</si>
  <si>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</si>
  <si>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</si>
  <si>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</si>
  <si>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</si>
  <si>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</si>
  <si>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</si>
  <si>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</si>
  <si>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</si>
  <si>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</si>
  <si>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</si>
  <si>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</si>
  <si>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</si>
  <si>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</si>
  <si>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</si>
  <si>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</si>
  <si>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</si>
  <si>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</si>
  <si>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</si>
  <si>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</si>
  <si>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</si>
  <si>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</si>
  <si>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</si>
  <si>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</si>
  <si>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</si>
  <si>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</si>
  <si>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</si>
  <si>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</si>
  <si>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</si>
  <si>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</si>
  <si>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</si>
  <si>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</si>
  <si>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</si>
  <si>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</si>
  <si>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</si>
  <si>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</si>
  <si>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</si>
  <si>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</si>
  <si>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</si>
  <si>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</si>
  <si>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</si>
  <si>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</si>
  <si>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</si>
  <si>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</si>
  <si>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</si>
  <si>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</si>
  <si>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</si>
  <si>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</si>
  <si>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</si>
  <si>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</si>
  <si>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</si>
  <si>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</si>
  <si>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</si>
  <si>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</si>
  <si>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</si>
  <si>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</si>
  <si>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</si>
  <si>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</si>
  <si>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</si>
  <si>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</si>
  <si>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</si>
  <si>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</si>
  <si>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</si>
  <si>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</si>
  <si>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</si>
  <si>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</si>
  <si>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</si>
  <si>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</si>
  <si>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</si>
  <si>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</si>
  <si>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</si>
  <si>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</si>
  <si>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</si>
  <si>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</si>
  <si>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</si>
  <si>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</si>
  <si>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</si>
  <si>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</si>
  <si>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</si>
  <si>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</si>
  <si>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</si>
  <si>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</si>
  <si>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</si>
  <si>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</si>
  <si>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</si>
  <si>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</si>
  <si>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</si>
  <si>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</si>
  <si>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</si>
  <si>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</si>
  <si>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</si>
  <si>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</si>
  <si>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</si>
  <si>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</si>
  <si>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</si>
  <si>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</si>
  <si>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</si>
  <si>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</si>
  <si>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</si>
  <si>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</si>
  <si>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</si>
  <si>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</si>
  <si>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</si>
  <si>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</si>
  <si>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</si>
  <si>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</si>
  <si>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</si>
  <si>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</si>
  <si>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</si>
  <si>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</si>
  <si>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</si>
  <si>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</si>
  <si>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</si>
  <si>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</si>
  <si>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</si>
  <si>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</si>
  <si>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</si>
  <si>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</si>
  <si>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</si>
  <si>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</si>
  <si>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</si>
  <si>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</si>
  <si>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</si>
  <si>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</si>
  <si>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</si>
  <si>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</si>
  <si>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</si>
  <si>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</si>
  <si>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</si>
  <si>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</si>
  <si>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</si>
  <si>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</si>
  <si>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</si>
  <si>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</si>
  <si>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</si>
  <si>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</si>
  <si>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</si>
  <si>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</si>
  <si>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</si>
  <si>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</si>
  <si>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</si>
  <si>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</si>
  <si>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</si>
  <si>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</si>
  <si>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</si>
  <si>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</si>
  <si>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</si>
  <si>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</si>
  <si>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</si>
  <si>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</si>
  <si>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</si>
  <si>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</si>
  <si>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</si>
  <si>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</si>
  <si>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</si>
  <si>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</si>
  <si>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</si>
  <si>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</si>
  <si>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</si>
  <si>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</si>
  <si>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</si>
  <si>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</si>
  <si>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</si>
  <si>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</si>
  <si>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</si>
  <si>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</si>
  <si>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</si>
  <si>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</si>
  <si>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</si>
  <si>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</si>
  <si>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</si>
  <si>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</si>
  <si>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</si>
  <si>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</si>
  <si>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</si>
  <si>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</si>
  <si>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</si>
  <si>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</si>
  <si>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</si>
  <si>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</si>
  <si>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</si>
  <si>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</si>
  <si>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</si>
  <si>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</si>
  <si>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</si>
  <si>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</si>
  <si>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</si>
  <si>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</si>
  <si>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</si>
  <si>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</si>
  <si>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</si>
  <si>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</si>
  <si>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</si>
  <si>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</si>
  <si>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</si>
  <si>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</si>
  <si>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</si>
  <si>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</si>
  <si>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</si>
  <si>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</si>
  <si>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</si>
  <si>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</si>
  <si>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</si>
  <si>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</si>
  <si>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</si>
  <si>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</si>
  <si>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</si>
  <si>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</si>
  <si>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</si>
  <si>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</si>
  <si>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</si>
  <si>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</si>
  <si>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</si>
  <si>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</si>
  <si>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</si>
  <si>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</si>
  <si>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</si>
  <si>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</si>
  <si>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</si>
  <si>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</si>
  <si>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</si>
  <si>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</si>
  <si>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</si>
  <si>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</si>
  <si>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</si>
  <si>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</si>
  <si>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</si>
  <si>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</si>
  <si>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</si>
  <si>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</si>
  <si>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</si>
  <si>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</si>
  <si>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</si>
  <si>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</si>
  <si>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</si>
  <si>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</si>
  <si>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</si>
  <si>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</si>
  <si>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</si>
  <si>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</si>
  <si>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</si>
  <si>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</si>
  <si>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</si>
  <si>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</si>
  <si>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</si>
  <si>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</si>
  <si>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</si>
  <si>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</si>
  <si>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</si>
  <si>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</si>
  <si>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</si>
  <si>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</si>
  <si>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</si>
  <si>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</si>
  <si>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</si>
  <si>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</si>
  <si>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</si>
  <si>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</si>
  <si>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</si>
  <si>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</si>
  <si>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</si>
  <si>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</si>
  <si>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</si>
  <si>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</si>
  <si>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</si>
  <si>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</si>
  <si>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</si>
  <si>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</si>
  <si>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</si>
  <si>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</si>
  <si>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</si>
  <si>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</si>
  <si>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</si>
  <si>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</si>
  <si>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</si>
  <si>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</si>
  <si>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</si>
  <si>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</si>
  <si>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</si>
  <si>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</si>
  <si>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</si>
  <si>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</si>
  <si>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</si>
  <si>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</si>
  <si>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</si>
  <si>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</si>
  <si>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</si>
  <si>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</si>
  <si>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</si>
  <si>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</si>
  <si>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</si>
  <si>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</si>
  <si>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</si>
  <si>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</si>
  <si>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</si>
  <si>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</si>
  <si>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</si>
  <si>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</si>
  <si>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</si>
  <si>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</si>
  <si>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</si>
  <si>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</si>
  <si>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</si>
  <si>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</si>
  <si>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</si>
  <si>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</si>
  <si>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</si>
  <si>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</si>
  <si>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</si>
  <si>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</si>
  <si>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</si>
  <si>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</si>
  <si>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</si>
  <si>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</si>
  <si>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</si>
  <si>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</si>
  <si>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</si>
  <si>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</si>
  <si>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</si>
  <si>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</si>
  <si>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</si>
  <si>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</si>
  <si>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</si>
  <si>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</si>
  <si>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</si>
  <si>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</si>
  <si>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</si>
  <si>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</si>
  <si>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</si>
  <si>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</si>
  <si>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</si>
  <si>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</si>
  <si>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</si>
  <si>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</si>
  <si>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</si>
  <si>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</si>
  <si>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</si>
  <si>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</si>
  <si>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</si>
  <si>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</si>
  <si>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</si>
  <si>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</si>
  <si>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</si>
  <si>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</si>
  <si>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</si>
  <si>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</si>
  <si>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</si>
  <si>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</si>
  <si>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</si>
  <si>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</si>
  <si>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</si>
  <si>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</si>
  <si>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</si>
  <si>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</si>
  <si>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</si>
  <si>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</si>
  <si>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</si>
  <si>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</si>
  <si>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</si>
  <si>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</si>
  <si>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</si>
  <si>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</si>
  <si>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</si>
  <si>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</si>
  <si>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</si>
  <si>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</si>
  <si>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</si>
  <si>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</si>
  <si>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</si>
  <si>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</si>
  <si>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</si>
  <si>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</si>
  <si>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</si>
  <si>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</si>
  <si>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</si>
  <si>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</si>
  <si>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</si>
  <si>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</si>
  <si>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</si>
  <si>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</si>
  <si>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</si>
  <si>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</si>
  <si>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</si>
  <si>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</si>
  <si>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</si>
  <si>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</si>
  <si>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</si>
  <si>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</si>
  <si>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</si>
  <si>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</si>
  <si>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</si>
  <si>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</si>
  <si>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</si>
  <si>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</si>
  <si>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</si>
  <si>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</si>
  <si>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</si>
  <si>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</si>
  <si>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</si>
  <si>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</si>
  <si>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</si>
  <si>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</si>
  <si>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</si>
  <si>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</si>
  <si>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</si>
  <si>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</si>
  <si>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</si>
  <si>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</si>
  <si>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</si>
  <si>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</si>
  <si>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</si>
  <si>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</si>
  <si>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</si>
  <si>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</si>
  <si>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</si>
  <si>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</si>
  <si>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</si>
  <si>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</si>
  <si>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</si>
  <si>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</si>
  <si>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</si>
  <si>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</si>
  <si>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</si>
  <si>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</si>
  <si>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</si>
  <si>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</si>
  <si>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</si>
  <si>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</si>
  <si>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</si>
  <si>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</si>
  <si>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</si>
  <si>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</si>
  <si>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</si>
  <si>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</si>
  <si>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</si>
  <si>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</si>
  <si>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</si>
  <si>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</si>
  <si>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</si>
  <si>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</si>
  <si>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</si>
  <si>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</si>
  <si>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</si>
  <si>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</si>
  <si>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</si>
  <si>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</si>
  <si>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</si>
  <si>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</si>
  <si>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</si>
  <si>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</si>
  <si>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</si>
  <si>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</si>
  <si>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</si>
  <si>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</si>
  <si>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</si>
  <si>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</si>
  <si>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</si>
  <si>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</si>
  <si>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</si>
  <si>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</si>
  <si>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</si>
  <si>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</si>
  <si>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</si>
  <si>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</si>
  <si>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</si>
  <si>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</si>
  <si>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</si>
  <si>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</si>
  <si>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</si>
  <si>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</si>
  <si>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</si>
  <si>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</si>
  <si>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</si>
  <si>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</si>
  <si>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</si>
  <si>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</si>
  <si>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</si>
  <si>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</si>
  <si>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</si>
  <si>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</si>
  <si>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</si>
  <si>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</si>
  <si>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</si>
  <si>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</si>
  <si>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</si>
  <si>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</si>
  <si>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</si>
  <si>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</si>
  <si>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</si>
  <si>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</si>
  <si>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</si>
  <si>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</si>
  <si>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</si>
  <si>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</si>
  <si>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</si>
  <si>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</si>
  <si>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</si>
  <si>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</si>
  <si>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</si>
  <si>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</si>
  <si>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</si>
  <si>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</si>
  <si>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</si>
  <si>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</si>
  <si>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</si>
  <si>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</si>
  <si>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</si>
  <si>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</si>
  <si>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</si>
  <si>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</si>
  <si>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</si>
  <si>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</si>
  <si>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</si>
  <si>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</si>
  <si>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</si>
  <si>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</si>
  <si>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</si>
  <si>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</si>
  <si>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</si>
  <si>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</si>
  <si>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</si>
  <si>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</si>
  <si>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</si>
  <si>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</si>
  <si>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</si>
  <si>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</si>
  <si>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</si>
  <si>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</si>
  <si>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</si>
  <si>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</si>
  <si>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</si>
  <si>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</si>
  <si>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</si>
  <si>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</si>
  <si>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</si>
  <si>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</si>
  <si>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</si>
  <si>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</si>
  <si>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</si>
  <si>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</si>
  <si>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</si>
  <si>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</si>
  <si>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</si>
  <si>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</si>
  <si>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</si>
  <si>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</si>
  <si>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</si>
  <si>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</si>
  <si>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</si>
  <si>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</si>
  <si>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</si>
  <si>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</si>
  <si>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</si>
  <si>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</si>
  <si>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</si>
  <si>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</si>
  <si>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</si>
  <si>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</si>
  <si>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</si>
  <si>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</si>
  <si>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</si>
  <si>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</si>
  <si>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</si>
  <si>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</si>
  <si>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</si>
  <si>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</si>
  <si>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</si>
  <si>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</si>
  <si>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</si>
  <si>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</si>
  <si>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</si>
  <si>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</si>
  <si>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</si>
  <si>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</si>
  <si>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</si>
  <si>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</si>
  <si>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</si>
  <si>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</si>
  <si>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</si>
  <si>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</si>
  <si>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</si>
  <si>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</si>
  <si>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</si>
  <si>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</si>
  <si>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</si>
  <si>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</si>
  <si>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</si>
  <si>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</si>
  <si>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</si>
  <si>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</si>
  <si>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</si>
  <si>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</si>
  <si>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</si>
  <si>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</si>
  <si>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</si>
  <si>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</si>
  <si>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</si>
  <si>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</si>
  <si>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</si>
  <si>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</si>
  <si>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</si>
  <si>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</si>
  <si>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</si>
  <si>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</si>
  <si>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</si>
  <si>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</si>
  <si>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</si>
  <si>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</si>
  <si>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</si>
  <si>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</si>
  <si>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</si>
  <si>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</si>
  <si>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</si>
  <si>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</si>
  <si>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</si>
  <si>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</si>
  <si>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</si>
  <si>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</si>
  <si>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</si>
  <si>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</si>
  <si>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</si>
  <si>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</si>
  <si>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</si>
  <si>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</si>
  <si>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</si>
  <si>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</si>
  <si>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</si>
  <si>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</si>
  <si>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</si>
  <si>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</si>
  <si>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</si>
  <si>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</si>
  <si>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</si>
  <si>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</si>
  <si>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</si>
  <si>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</si>
  <si>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</si>
  <si>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</si>
  <si>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</si>
  <si>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</si>
  <si>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</si>
  <si>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</si>
  <si>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</si>
  <si>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</si>
  <si>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</si>
  <si>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</si>
  <si>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</si>
  <si>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</si>
  <si>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</si>
  <si>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</si>
  <si>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</si>
  <si>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</si>
  <si>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</si>
  <si>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</si>
  <si>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</si>
  <si>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</si>
  <si>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</si>
  <si>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</si>
  <si>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</si>
  <si>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</si>
  <si>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</si>
  <si>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</si>
  <si>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</si>
  <si>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</si>
  <si>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</si>
  <si>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</si>
  <si>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</si>
  <si>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</si>
  <si>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</si>
  <si>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</si>
  <si>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</si>
  <si>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</si>
  <si>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</si>
  <si>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</si>
  <si>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</si>
  <si>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</si>
  <si>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</si>
  <si>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</si>
  <si>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</si>
  <si>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</si>
  <si>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</si>
  <si>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</si>
  <si>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</si>
  <si>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</si>
  <si>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</si>
  <si>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</si>
  <si>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</si>
  <si>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</si>
  <si>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</si>
  <si>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</si>
  <si>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</si>
  <si>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</si>
  <si>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</si>
  <si>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</si>
  <si>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</si>
  <si>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</si>
  <si>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</si>
  <si>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</si>
  <si>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</si>
  <si>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</si>
  <si>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</si>
  <si>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</si>
  <si>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</si>
  <si>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</si>
  <si>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</si>
  <si>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</si>
  <si>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</si>
  <si>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</si>
  <si>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</si>
  <si>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</si>
  <si>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</si>
  <si>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</si>
  <si>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</si>
  <si>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</si>
  <si>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</si>
  <si>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</si>
  <si>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</si>
  <si>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</si>
  <si>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</si>
  <si>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</si>
  <si>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</si>
  <si>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</si>
  <si>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</si>
  <si>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</si>
  <si>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</si>
  <si>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</si>
  <si>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</si>
  <si>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</si>
  <si>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</si>
  <si>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</si>
  <si>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</si>
  <si>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</si>
  <si>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</si>
  <si>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</si>
  <si>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</si>
  <si>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</si>
  <si>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</si>
  <si>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</si>
  <si>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</si>
  <si>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</si>
  <si>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</si>
  <si>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</si>
  <si>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</si>
  <si>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</si>
  <si>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</si>
  <si>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</si>
  <si>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</si>
  <si>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</si>
  <si>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</si>
  <si>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</si>
  <si>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</si>
  <si>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</si>
  <si>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</si>
  <si>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</si>
  <si>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</si>
  <si>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</si>
  <si>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</si>
  <si>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</si>
  <si>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</si>
  <si>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</si>
  <si>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</si>
  <si>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</si>
  <si>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</si>
  <si>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</si>
  <si>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</si>
  <si>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</si>
  <si>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</si>
  <si>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</si>
  <si>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</si>
  <si>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</si>
  <si>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</si>
  <si>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</si>
  <si>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</si>
  <si>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</si>
  <si>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</si>
  <si>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</si>
  <si>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</si>
  <si>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</si>
  <si>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</si>
  <si>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</si>
  <si>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</si>
  <si>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</si>
  <si>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</si>
  <si>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</si>
  <si>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</si>
  <si>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</si>
  <si>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</si>
  <si>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</si>
  <si>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</si>
  <si>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</si>
  <si>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</si>
  <si>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</si>
  <si>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</si>
  <si>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</si>
  <si>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</si>
  <si>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</si>
  <si>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</si>
  <si>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</si>
  <si>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</si>
  <si>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</si>
  <si>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</si>
  <si>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</si>
  <si>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</si>
  <si>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</si>
  <si>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</si>
  <si>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</si>
  <si>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</si>
  <si>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</si>
  <si>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</si>
  <si>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</si>
  <si>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</si>
  <si>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</si>
  <si>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</si>
  <si>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</si>
  <si>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</si>
  <si>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</si>
  <si>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</si>
  <si>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</si>
  <si>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</si>
  <si>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</si>
  <si>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</si>
  <si>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</si>
  <si>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</si>
  <si>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</si>
  <si>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</si>
  <si>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</si>
  <si>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</si>
  <si>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</si>
  <si>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</si>
  <si>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</si>
  <si>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</si>
  <si>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</si>
  <si>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</si>
  <si>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</si>
  <si>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</si>
  <si>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</si>
  <si>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</si>
  <si>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</si>
  <si>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</si>
  <si>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</si>
  <si>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</si>
  <si>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</si>
  <si>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</si>
  <si>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</si>
  <si>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</si>
  <si>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</si>
  <si>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</si>
  <si>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</si>
  <si>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</si>
  <si>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</si>
  <si>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</si>
  <si>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</si>
  <si>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</si>
  <si>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</si>
  <si>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</si>
  <si>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</si>
  <si>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</si>
  <si>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</si>
  <si>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</si>
  <si>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</si>
  <si>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</si>
  <si>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</si>
  <si>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</si>
  <si>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</si>
  <si>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</si>
  <si>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</si>
  <si>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</si>
  <si>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</si>
  <si>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</si>
  <si>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</si>
  <si>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</si>
  <si>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</si>
  <si>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</si>
  <si>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</si>
  <si>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</si>
  <si>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</si>
  <si>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</si>
  <si>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</si>
  <si>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</si>
  <si>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</si>
  <si>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</si>
  <si>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</si>
  <si>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</si>
  <si>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</si>
  <si>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</si>
  <si>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</si>
  <si>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</si>
  <si>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</si>
  <si>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</si>
  <si>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</si>
  <si>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</si>
  <si>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</si>
  <si>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</si>
  <si>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</si>
  <si>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</si>
  <si>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</si>
  <si>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</si>
  <si>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</si>
  <si>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</si>
  <si>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</si>
  <si>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</si>
  <si>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</si>
  <si>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</si>
  <si>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</si>
  <si>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</si>
  <si>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</si>
  <si>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</si>
  <si>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</si>
  <si>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</si>
  <si>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</si>
  <si>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</si>
  <si>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</si>
  <si>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</si>
  <si>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</si>
  <si>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</si>
  <si>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</si>
  <si>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</si>
  <si>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</si>
  <si>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</si>
  <si>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</si>
  <si>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</si>
  <si>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</si>
  <si>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</si>
  <si>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</si>
  <si>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</si>
  <si>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</si>
  <si>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</si>
  <si>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</si>
  <si>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</si>
  <si>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</si>
  <si>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</si>
  <si>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</si>
  <si>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</si>
  <si>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</si>
  <si>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</si>
  <si>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</si>
  <si>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</si>
  <si>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</si>
  <si>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</si>
  <si>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</si>
  <si>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</si>
  <si>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</si>
  <si>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</si>
  <si>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</si>
  <si>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</si>
  <si>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</si>
  <si>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</si>
  <si>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</si>
  <si>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</si>
  <si>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</si>
  <si>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</si>
  <si>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</si>
  <si>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</si>
  <si>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</si>
  <si>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</si>
  <si>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</si>
  <si>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</si>
  <si>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</si>
  <si>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</si>
  <si>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</si>
  <si>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</si>
  <si>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</si>
  <si>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</si>
  <si>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</si>
  <si>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</si>
  <si>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</si>
  <si>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</si>
  <si>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</si>
  <si>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</si>
  <si>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</si>
  <si>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</si>
  <si>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</si>
  <si>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</si>
  <si>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</si>
  <si>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</si>
  <si>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</si>
  <si>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</si>
  <si>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</si>
  <si>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</si>
  <si>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</si>
  <si>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</si>
  <si>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</si>
  <si>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</si>
  <si>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</si>
  <si>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</si>
  <si>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</si>
  <si>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</si>
  <si>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</si>
  <si>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</si>
  <si>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</si>
  <si>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</si>
  <si>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</si>
  <si>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</si>
  <si>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</si>
  <si>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</si>
  <si>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</si>
  <si>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</si>
  <si>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</si>
  <si>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</si>
  <si>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</si>
  <si>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</si>
  <si>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</si>
  <si>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</si>
  <si>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</si>
  <si>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</si>
  <si>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</si>
  <si>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</si>
  <si>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</si>
  <si>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</si>
  <si>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</si>
  <si>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</si>
  <si>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</si>
  <si>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</si>
  <si>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</si>
  <si>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</si>
  <si>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</si>
  <si>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</si>
  <si>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</si>
  <si>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</si>
  <si>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</si>
  <si>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</si>
  <si>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</si>
  <si>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</si>
  <si>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</si>
  <si>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</si>
  <si>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</si>
  <si>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</si>
  <si>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</si>
  <si>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</si>
  <si>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</si>
  <si>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</si>
  <si>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</si>
  <si>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</si>
  <si>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</si>
  <si>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</si>
  <si>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</si>
  <si>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</si>
  <si>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</si>
  <si>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</si>
  <si>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</si>
  <si>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</si>
  <si>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</si>
  <si>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</si>
  <si>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</si>
  <si>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</si>
  <si>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</si>
  <si>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</si>
  <si>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</si>
  <si>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</si>
  <si>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</si>
  <si>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</si>
  <si>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</si>
  <si>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</si>
  <si>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</si>
  <si>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</si>
  <si>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</si>
  <si>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</si>
  <si>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</si>
  <si>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</si>
  <si>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</si>
  <si>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</si>
  <si>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</si>
  <si>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</si>
  <si>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</si>
  <si>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</si>
  <si>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</si>
  <si>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</si>
  <si>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</si>
  <si>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</si>
  <si>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</si>
  <si>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</si>
  <si>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</si>
  <si>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</si>
  <si>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</si>
  <si>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</si>
  <si>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</si>
  <si>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</si>
  <si>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</si>
  <si>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</si>
  <si>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</si>
  <si>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</si>
  <si>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</si>
  <si>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</si>
  <si>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</si>
  <si>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</si>
  <si>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</si>
  <si>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</si>
  <si>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</si>
  <si>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</si>
  <si>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</si>
  <si>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</si>
  <si>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</si>
  <si>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</si>
  <si>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</si>
  <si>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</si>
  <si>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</si>
  <si>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</si>
  <si>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</si>
  <si>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</si>
  <si>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</si>
  <si>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</si>
  <si>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</si>
  <si>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</si>
  <si>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</si>
  <si>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</si>
  <si>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</si>
  <si>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</si>
  <si>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</si>
  <si>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</si>
  <si>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</si>
  <si>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</si>
  <si>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</si>
  <si>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</si>
  <si>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</si>
  <si>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</si>
  <si>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</si>
  <si>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</si>
  <si>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</si>
  <si>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</si>
  <si>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</si>
  <si>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</si>
  <si>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</si>
  <si>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</si>
  <si>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</si>
  <si>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</si>
  <si>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</si>
  <si>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</si>
  <si>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</si>
  <si>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</si>
  <si>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</si>
  <si>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</si>
  <si>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</si>
  <si>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</si>
  <si>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</si>
  <si>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</si>
  <si>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</si>
  <si>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</si>
  <si>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</si>
  <si>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</si>
  <si>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</si>
  <si>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</si>
  <si>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</si>
  <si>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</si>
  <si>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</si>
  <si>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</si>
  <si>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</si>
  <si>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</si>
  <si>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</si>
  <si>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</si>
  <si>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</si>
  <si>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</si>
  <si>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</si>
  <si>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</si>
  <si>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</si>
  <si>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</si>
  <si>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</si>
  <si>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</si>
  <si>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</si>
  <si>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</si>
  <si>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</si>
  <si>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</si>
  <si>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</si>
  <si>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</si>
  <si>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</si>
  <si>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</si>
  <si>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</si>
  <si>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</si>
  <si>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</si>
  <si>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</si>
  <si>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</si>
  <si>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</si>
  <si>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</si>
  <si>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</si>
  <si>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</si>
  <si>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</si>
  <si>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</si>
  <si>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</si>
  <si>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</si>
  <si>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</si>
  <si>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</si>
  <si>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</si>
  <si>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</si>
  <si>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</si>
  <si>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</si>
  <si>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</si>
  <si>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</si>
  <si>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</si>
  <si>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</si>
  <si>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</si>
  <si>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</si>
  <si>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</si>
  <si>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</si>
  <si>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</si>
  <si>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</si>
  <si>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</si>
  <si>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</si>
  <si>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</si>
  <si>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</si>
  <si>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</si>
  <si>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</si>
  <si>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</si>
  <si>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</si>
  <si>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</si>
  <si>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</si>
  <si>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</si>
  <si>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</si>
  <si>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</si>
  <si>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</si>
  <si>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</si>
  <si>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</si>
  <si>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</si>
  <si>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</si>
  <si>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</si>
  <si>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</si>
  <si>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</si>
  <si>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</si>
  <si>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</si>
  <si>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</si>
  <si>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</si>
  <si>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</si>
  <si>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</si>
  <si>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</si>
  <si>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</si>
  <si>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</si>
  <si>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</si>
  <si>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</si>
  <si>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</si>
  <si>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</si>
  <si>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</si>
  <si>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</si>
  <si>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</si>
  <si>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</si>
  <si>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</si>
  <si>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</si>
  <si>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</si>
  <si>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</si>
  <si>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</si>
  <si>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</si>
  <si>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</si>
  <si>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</si>
  <si>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</si>
  <si>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</si>
  <si>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</si>
  <si>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</si>
  <si>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</si>
  <si>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</si>
  <si>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</si>
  <si>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</si>
  <si>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</si>
  <si>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</si>
  <si>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</si>
  <si>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</si>
  <si>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</si>
  <si>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</si>
  <si>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</si>
  <si>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</si>
  <si>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</si>
  <si>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</si>
  <si>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</si>
  <si>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</si>
  <si>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</si>
  <si>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</si>
  <si>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</si>
  <si>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</si>
  <si>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</si>
  <si>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</si>
  <si>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</si>
  <si>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</si>
  <si>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</si>
  <si>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</si>
  <si>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</si>
  <si>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</si>
  <si>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</si>
  <si>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</si>
  <si>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</si>
  <si>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</si>
  <si>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</si>
  <si>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</si>
  <si>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</si>
  <si>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</si>
  <si>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</si>
  <si>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</si>
  <si>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</si>
  <si>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</si>
  <si>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</si>
  <si>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</si>
  <si>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</si>
  <si>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</si>
  <si>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</si>
  <si>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</si>
  <si>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</si>
  <si>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</si>
  <si>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</si>
  <si>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</si>
  <si>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</si>
  <si>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</si>
  <si>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</si>
  <si>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</si>
  <si>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</si>
  <si>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</si>
  <si>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</si>
  <si>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</si>
  <si>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</si>
  <si>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</si>
  <si>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</si>
  <si>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</si>
  <si>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</si>
  <si>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</si>
  <si>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</si>
  <si>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</si>
  <si>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</si>
  <si>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</si>
  <si>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</si>
  <si>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</si>
  <si>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</si>
  <si>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</si>
  <si>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</si>
  <si>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</si>
  <si>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</si>
  <si>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</si>
  <si>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</si>
  <si>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</si>
  <si>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</si>
  <si>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</si>
  <si>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</si>
  <si>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</si>
  <si>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</si>
  <si>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</si>
  <si>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</si>
  <si>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</si>
  <si>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</si>
  <si>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</si>
  <si>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</si>
  <si>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</si>
  <si>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</si>
  <si>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</si>
  <si>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</si>
  <si>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</si>
  <si>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</si>
  <si>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</si>
  <si>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</si>
  <si>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</si>
  <si>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</si>
  <si>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</si>
  <si>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</si>
  <si>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</si>
  <si>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</si>
  <si>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</si>
  <si>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</si>
  <si>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</si>
  <si>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</si>
  <si>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</si>
  <si>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</si>
  <si>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</si>
  <si>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</si>
  <si>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</si>
  <si>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</si>
  <si>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</si>
  <si>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</si>
  <si>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</si>
  <si>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</si>
  <si>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</si>
  <si>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</si>
  <si>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</si>
  <si>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</si>
  <si>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</si>
  <si>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</si>
  <si>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</si>
  <si>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</si>
  <si>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</si>
  <si>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</si>
  <si>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</si>
  <si>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</si>
  <si>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</si>
  <si>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</si>
  <si>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</si>
  <si>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</si>
  <si>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</si>
  <si>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</si>
  <si>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</si>
  <si>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</si>
  <si>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</si>
  <si>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</si>
  <si>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</si>
  <si>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</si>
  <si>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</si>
  <si>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</si>
  <si>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</si>
  <si>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</si>
  <si>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</si>
  <si>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</si>
  <si>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</si>
  <si>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</si>
  <si>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</si>
  <si>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</si>
  <si>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</si>
  <si>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</si>
  <si>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</si>
  <si>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</si>
  <si>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</si>
  <si>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</si>
  <si>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</si>
  <si>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</si>
  <si>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</si>
  <si>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</si>
  <si>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</si>
  <si>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</si>
  <si>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</si>
  <si>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</si>
  <si>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</si>
  <si>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</si>
  <si>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</si>
  <si>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</si>
  <si>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</si>
  <si>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</si>
  <si>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</si>
  <si>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</si>
  <si>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</si>
  <si>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</si>
  <si>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</si>
  <si>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</si>
  <si>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</si>
  <si>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</si>
  <si>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</si>
  <si>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</si>
  <si>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</si>
  <si>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</si>
  <si>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</si>
  <si>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</si>
  <si>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</si>
  <si>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</si>
  <si>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</si>
  <si>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</si>
  <si>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</si>
  <si>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</si>
  <si>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</si>
  <si>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</si>
  <si>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</si>
  <si>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</si>
  <si>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</si>
  <si>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</si>
  <si>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</si>
  <si>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</si>
  <si>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</si>
  <si>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</si>
  <si>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</si>
  <si>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</si>
  <si>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</si>
  <si>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</si>
  <si>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</si>
  <si>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</si>
  <si>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</si>
  <si>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</si>
  <si>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</si>
  <si>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</si>
  <si>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</si>
  <si>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</si>
  <si>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</si>
  <si>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</si>
  <si>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</si>
  <si>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</si>
  <si>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</si>
  <si>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</si>
  <si>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</si>
  <si>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</si>
  <si>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</si>
  <si>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</si>
  <si>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</si>
  <si>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</si>
  <si>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</si>
  <si>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</si>
  <si>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</si>
  <si>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</si>
  <si>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</si>
  <si>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</si>
  <si>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</si>
  <si>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</si>
  <si>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</si>
  <si>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</si>
  <si>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</si>
  <si>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</si>
  <si>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</si>
  <si>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</si>
  <si>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</si>
  <si>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</si>
  <si>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</si>
  <si>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</si>
  <si>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</si>
  <si>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</si>
  <si>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</si>
  <si>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</si>
  <si>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</si>
  <si>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</si>
  <si>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</si>
  <si>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</si>
  <si>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</si>
  <si>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</si>
  <si>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</si>
  <si>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</si>
  <si>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</si>
  <si>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</si>
  <si>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</si>
  <si>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</si>
  <si>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</si>
  <si>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</si>
  <si>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</si>
  <si>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</si>
  <si>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</si>
  <si>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</si>
  <si>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</si>
  <si>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</si>
  <si>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</si>
  <si>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</si>
  <si>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</si>
  <si>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</si>
  <si>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</si>
  <si>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</si>
  <si>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</si>
  <si>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</si>
  <si>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</si>
  <si>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</si>
  <si>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</si>
  <si>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</si>
  <si>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</si>
  <si>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</si>
  <si>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</si>
  <si>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</si>
  <si>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</si>
  <si>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</si>
  <si>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</si>
  <si>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</si>
  <si>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</si>
  <si>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</si>
  <si>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</si>
  <si>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</si>
  <si>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</si>
  <si>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</si>
  <si>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</si>
  <si>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</si>
  <si>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</si>
  <si>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</si>
  <si>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</si>
  <si>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</si>
  <si>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</si>
  <si>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</si>
  <si>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</si>
  <si>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</si>
  <si>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</si>
  <si>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</si>
  <si>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</si>
  <si>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</si>
  <si>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</si>
  <si>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</si>
  <si>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</si>
  <si>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</si>
  <si>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</si>
  <si>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</si>
  <si>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</si>
  <si>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</si>
  <si>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</si>
  <si>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</si>
  <si>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</si>
  <si>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</si>
  <si>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</si>
  <si>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</si>
  <si>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</si>
  <si>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</si>
  <si>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</si>
  <si>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</si>
  <si>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</si>
  <si>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</si>
  <si>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</si>
  <si>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</si>
  <si>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</si>
  <si>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</si>
  <si>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</si>
  <si>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</si>
  <si>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</si>
  <si>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</si>
  <si>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</si>
  <si>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</si>
  <si>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</si>
  <si>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</si>
  <si>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</si>
  <si>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</si>
  <si>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</si>
  <si>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</si>
  <si>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</si>
  <si>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</si>
  <si>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</si>
  <si>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</si>
  <si>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</si>
  <si>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</si>
  <si>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</si>
  <si>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</si>
  <si>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</si>
  <si>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</si>
  <si>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</si>
  <si>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</si>
  <si>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</si>
  <si>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</si>
  <si>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</si>
  <si>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</si>
  <si>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</si>
  <si>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</si>
  <si>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</si>
  <si>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</si>
  <si>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</si>
  <si>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</si>
  <si>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</si>
  <si>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</si>
  <si>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</si>
  <si>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</si>
  <si>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</si>
  <si>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</si>
  <si>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</si>
  <si>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</si>
  <si>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</si>
  <si>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</si>
  <si>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</si>
  <si>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</si>
  <si>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</si>
  <si>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</si>
  <si>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</si>
  <si>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</si>
  <si>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</si>
  <si>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</si>
  <si>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</si>
  <si>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</si>
  <si>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</si>
  <si>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</si>
  <si>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</si>
  <si>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</si>
  <si>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</si>
  <si>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</si>
  <si>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</si>
  <si>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</si>
  <si>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</si>
  <si>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</si>
  <si>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</si>
  <si>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</si>
  <si>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</si>
  <si>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</si>
  <si>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</si>
  <si>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</si>
  <si>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</si>
  <si>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</si>
  <si>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</si>
  <si>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</si>
  <si>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</si>
  <si>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</si>
  <si>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</si>
  <si>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</si>
  <si>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</si>
  <si>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</si>
  <si>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</si>
  <si>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</si>
  <si>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</si>
  <si>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</si>
  <si>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</si>
  <si>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</si>
  <si>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</si>
  <si>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</si>
  <si>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</si>
  <si>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</si>
  <si>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</si>
  <si>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</si>
  <si>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</si>
  <si>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</si>
  <si>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</si>
  <si>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</si>
  <si>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</si>
  <si>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</si>
  <si>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</si>
  <si>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</si>
  <si>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</si>
  <si>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</si>
  <si>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</si>
  <si>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</si>
  <si>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</si>
  <si>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</si>
  <si>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</si>
  <si>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</si>
  <si>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</si>
  <si>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</si>
  <si>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</si>
  <si>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</si>
  <si>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</si>
  <si>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</si>
  <si>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</si>
  <si>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</si>
  <si>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</si>
  <si>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</si>
  <si>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</si>
  <si>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</si>
  <si>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</si>
  <si>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</si>
  <si>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</si>
  <si>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</si>
  <si>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</si>
  <si>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</si>
  <si>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</si>
  <si>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</si>
  <si>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</si>
  <si>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</si>
  <si>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</si>
  <si>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</si>
  <si>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</si>
  <si>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</si>
  <si>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</si>
  <si>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</si>
  <si>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</si>
  <si>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</si>
  <si>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</si>
  <si>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</si>
  <si>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</si>
  <si>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</si>
  <si>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</si>
  <si>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</si>
  <si>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</si>
  <si>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</si>
  <si>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</si>
  <si>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</si>
  <si>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</si>
  <si>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</si>
  <si>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</si>
  <si>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</si>
  <si>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</si>
  <si>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</si>
  <si>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</si>
  <si>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</si>
  <si>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</si>
  <si>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</si>
  <si>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</si>
  <si>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</si>
  <si>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</si>
  <si>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</si>
  <si>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</si>
  <si>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</si>
  <si>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</si>
  <si>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</si>
  <si>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</si>
  <si>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</si>
  <si>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</si>
  <si>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</si>
  <si>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</si>
  <si>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</si>
  <si>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</si>
  <si>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</si>
  <si>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</si>
  <si>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</si>
  <si>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</si>
  <si>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</si>
  <si>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</si>
  <si>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</si>
  <si>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</si>
  <si>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</si>
  <si>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</si>
  <si>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</si>
  <si>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</si>
  <si>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</si>
  <si>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</si>
  <si>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</si>
  <si>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</si>
  <si>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</si>
  <si>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</si>
  <si>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</si>
  <si>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</si>
  <si>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</si>
  <si>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</si>
  <si>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</si>
  <si>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</si>
  <si>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</si>
  <si>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</si>
  <si>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</si>
  <si>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</si>
  <si>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</si>
  <si>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</si>
  <si>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</si>
  <si>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</si>
  <si>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</si>
  <si>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</si>
  <si>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</si>
  <si>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</si>
  <si>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</si>
  <si>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</si>
  <si>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</si>
  <si>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</si>
  <si>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</si>
  <si>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</si>
  <si>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</si>
  <si>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</si>
  <si>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</si>
  <si>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</si>
  <si>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</si>
  <si>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</si>
  <si>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</si>
  <si>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</si>
  <si>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</si>
  <si>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</si>
  <si>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</si>
  <si>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</si>
  <si>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</si>
  <si>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</si>
  <si>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</si>
  <si>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</si>
  <si>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</si>
  <si>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</si>
  <si>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</si>
  <si>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</si>
  <si>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</si>
  <si>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</si>
  <si>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</si>
  <si>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</si>
  <si>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</si>
  <si>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</si>
  <si>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</si>
  <si>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</si>
  <si>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</si>
  <si>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</si>
  <si>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</si>
  <si>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</si>
  <si>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</si>
  <si>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</si>
  <si>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</si>
  <si>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</si>
  <si>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</si>
  <si>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</si>
  <si>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</si>
  <si>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</si>
  <si>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</si>
  <si>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</si>
  <si>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</si>
  <si>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</si>
  <si>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</si>
  <si>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</si>
  <si>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</si>
  <si>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</si>
  <si>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</si>
  <si>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</si>
  <si>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</si>
  <si>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</si>
  <si>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</si>
  <si>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</si>
  <si>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</si>
  <si>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</si>
  <si>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</si>
  <si>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</si>
  <si>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</si>
  <si>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</si>
  <si>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</si>
  <si>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</si>
  <si>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</si>
  <si>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</si>
  <si>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</si>
  <si>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</si>
  <si>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</si>
  <si>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</si>
  <si>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</si>
  <si>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</si>
  <si>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</si>
  <si>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</si>
  <si>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</si>
  <si>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</si>
  <si>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</si>
  <si>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</si>
  <si>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</si>
  <si>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</si>
  <si>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</si>
  <si>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</si>
  <si>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</si>
  <si>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</si>
  <si>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</si>
  <si>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</si>
  <si>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</si>
  <si>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</si>
  <si>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</si>
  <si>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</si>
  <si>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</si>
  <si>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</si>
  <si>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</si>
  <si>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</si>
  <si>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</si>
  <si>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</si>
  <si>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</si>
  <si>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</si>
  <si>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</si>
  <si>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</si>
  <si>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</si>
  <si>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</si>
  <si>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</si>
  <si>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</si>
  <si>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</si>
  <si>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</si>
  <si>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</si>
  <si>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</si>
  <si>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</si>
  <si>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</si>
  <si>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</si>
  <si>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</si>
  <si>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</si>
  <si>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</si>
  <si>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</si>
  <si>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</si>
  <si>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</si>
  <si>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</si>
  <si>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</si>
  <si>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</si>
  <si>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</si>
  <si>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</si>
  <si>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</si>
  <si>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</si>
  <si>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</si>
  <si>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</si>
  <si>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</si>
  <si>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</si>
  <si>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</si>
  <si>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</si>
  <si>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</si>
  <si>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</si>
  <si>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</si>
  <si>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</si>
  <si>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</si>
  <si>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</si>
  <si>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</si>
  <si>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</si>
  <si>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</si>
  <si>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</si>
  <si>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</si>
  <si>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</si>
  <si>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</si>
  <si>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</si>
  <si>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</si>
  <si>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</si>
  <si>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</si>
  <si>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</si>
  <si>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</si>
  <si>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</si>
  <si>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</si>
  <si>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</si>
  <si>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</si>
  <si>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</si>
  <si>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</si>
  <si>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</si>
  <si>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</si>
  <si>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</si>
  <si>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</si>
  <si>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</si>
  <si>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</si>
  <si>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</si>
  <si>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</si>
  <si>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</si>
  <si>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</si>
  <si>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</si>
  <si>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</si>
  <si>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</si>
  <si>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</si>
  <si>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</si>
  <si>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</si>
  <si>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</si>
  <si>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</si>
  <si>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</si>
  <si>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</si>
  <si>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</si>
  <si>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</si>
  <si>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</si>
  <si>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</si>
  <si>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</si>
  <si>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</si>
  <si>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</si>
  <si>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</si>
  <si>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</si>
  <si>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</si>
  <si>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</si>
  <si>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</si>
  <si>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</si>
  <si>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</si>
  <si>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</si>
  <si>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</si>
  <si>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</si>
  <si>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</si>
  <si>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</si>
  <si>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</si>
  <si>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</si>
  <si>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</si>
  <si>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</si>
  <si>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</si>
  <si>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</si>
  <si>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</si>
  <si>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</si>
  <si>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</si>
  <si>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</si>
  <si>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</si>
  <si>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</si>
  <si>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</si>
  <si>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</si>
  <si>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</si>
  <si>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</si>
  <si>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</si>
  <si>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</si>
  <si>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</si>
  <si>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</si>
  <si>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</si>
  <si>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</si>
  <si>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</si>
  <si>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</si>
  <si>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</si>
  <si>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</si>
  <si>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</si>
  <si>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</si>
  <si>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</si>
  <si>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</si>
  <si>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</si>
  <si>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</si>
  <si>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</si>
  <si>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</si>
  <si>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</si>
  <si>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</si>
  <si>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</si>
  <si>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</si>
  <si>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</si>
  <si>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</si>
  <si>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</si>
  <si>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</si>
  <si>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</si>
  <si>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</si>
  <si>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</si>
  <si>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</si>
  <si>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</si>
  <si>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</si>
  <si>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</si>
  <si>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</si>
  <si>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</si>
  <si>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</si>
  <si>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</si>
  <si>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</si>
  <si>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</si>
  <si>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</si>
  <si>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</si>
  <si>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</si>
  <si>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</si>
  <si>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</si>
  <si>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</si>
  <si>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</si>
  <si>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</si>
  <si>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</si>
  <si>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</si>
  <si>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</si>
  <si>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</si>
  <si>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</si>
  <si>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</si>
  <si>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</si>
  <si>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</si>
  <si>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</si>
  <si>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</si>
  <si>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</si>
  <si>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</si>
  <si>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</si>
  <si>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</si>
  <si>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</si>
  <si>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</si>
  <si>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</si>
  <si>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</si>
  <si>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</si>
  <si>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</si>
  <si>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</si>
  <si>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</si>
  <si>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</si>
  <si>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</si>
  <si>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</si>
  <si>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</si>
  <si>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</si>
  <si>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</si>
  <si>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</si>
  <si>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</si>
  <si>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</si>
  <si>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</si>
  <si>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</si>
  <si>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</si>
  <si>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</si>
  <si>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</si>
  <si>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</si>
  <si>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</si>
  <si>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</si>
  <si>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</si>
  <si>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</si>
  <si>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</si>
  <si>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</si>
  <si>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</si>
  <si>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</si>
  <si>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</si>
  <si>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</si>
  <si>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</si>
  <si>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</si>
  <si>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</si>
  <si>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</si>
  <si>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</si>
  <si>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</si>
  <si>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</si>
  <si>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</si>
  <si>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</si>
  <si>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</si>
  <si>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</si>
  <si>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</si>
  <si>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</si>
  <si>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</si>
  <si>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</si>
  <si>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</si>
  <si>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</si>
  <si>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</si>
  <si>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</si>
  <si>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</si>
  <si>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</si>
  <si>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</si>
  <si>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</si>
  <si>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</si>
  <si>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</si>
  <si>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</si>
  <si>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</si>
  <si>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</si>
  <si>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</si>
  <si>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</si>
  <si>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</si>
  <si>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</si>
  <si>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</si>
  <si>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</si>
  <si>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</si>
  <si>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</si>
  <si>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</si>
  <si>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</si>
  <si>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</si>
  <si>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</si>
  <si>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</si>
  <si>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</si>
  <si>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</si>
  <si>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</si>
  <si>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</si>
  <si>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</si>
  <si>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</si>
  <si>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</si>
  <si>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</si>
  <si>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</si>
  <si>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</si>
  <si>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</si>
  <si>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</si>
  <si>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</si>
  <si>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</si>
  <si>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</si>
  <si>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</si>
  <si>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</si>
  <si>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</si>
  <si>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</si>
  <si>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</si>
  <si>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</si>
  <si>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</si>
  <si>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</si>
  <si>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</si>
  <si>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</si>
  <si>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</si>
  <si>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</si>
  <si>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</si>
  <si>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</si>
  <si>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</si>
  <si>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</si>
  <si>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</si>
  <si>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</si>
  <si>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</si>
  <si>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</si>
  <si>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</si>
  <si>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</si>
  <si>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</si>
  <si>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</si>
  <si>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</si>
  <si>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</si>
  <si>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</si>
  <si>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</si>
  <si>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</si>
  <si>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</si>
  <si>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</si>
  <si>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</si>
  <si>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</si>
  <si>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</si>
  <si>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</si>
  <si>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</si>
  <si>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</si>
  <si>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</si>
  <si>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</si>
  <si>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</si>
  <si>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</si>
  <si>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</si>
  <si>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</si>
  <si>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</si>
  <si>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</si>
  <si>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</si>
  <si>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</si>
  <si>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</si>
  <si>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</si>
  <si>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</si>
  <si>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</si>
  <si>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</si>
  <si>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</si>
  <si>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</si>
  <si>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</si>
  <si>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</si>
  <si>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</si>
  <si>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</si>
  <si>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</si>
  <si>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</si>
  <si>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</si>
  <si>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</si>
  <si>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</si>
  <si>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</si>
  <si>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</si>
  <si>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</si>
  <si>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</si>
  <si>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</si>
  <si>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</si>
  <si>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</si>
  <si>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</si>
  <si>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</si>
  <si>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</si>
  <si>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</si>
  <si>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</si>
  <si>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</si>
  <si>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</si>
  <si>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</si>
  <si>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</si>
  <si>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</si>
  <si>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</si>
  <si>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</si>
  <si>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</si>
  <si>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</si>
  <si>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</si>
  <si>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</si>
  <si>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</si>
  <si>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</si>
  <si>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</si>
  <si>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</si>
  <si>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</si>
  <si>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</si>
  <si>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</si>
  <si>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</si>
  <si>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</si>
  <si>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</si>
  <si>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</si>
  <si>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</si>
  <si>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</si>
  <si>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</si>
  <si>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</si>
  <si>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</si>
  <si>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</si>
  <si>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</si>
  <si>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</si>
  <si>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</si>
  <si>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</si>
  <si>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</si>
  <si>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</si>
  <si>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</si>
  <si>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</si>
  <si>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</si>
  <si>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</si>
  <si>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</si>
  <si>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</si>
  <si>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</si>
  <si>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</si>
  <si>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</si>
  <si>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</si>
  <si>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</si>
  <si>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</si>
  <si>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</si>
  <si>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</si>
  <si>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</si>
  <si>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</si>
  <si>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</si>
  <si>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</si>
  <si>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</si>
  <si>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</si>
  <si>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</si>
  <si>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</si>
  <si>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</si>
  <si>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</si>
  <si>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</si>
  <si>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</si>
  <si>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</si>
  <si>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</si>
  <si>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</si>
  <si>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</si>
  <si>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</si>
  <si>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</si>
  <si>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</si>
  <si>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</si>
  <si>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</si>
  <si>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</si>
  <si>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</si>
  <si>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</si>
  <si>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</si>
  <si>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</si>
  <si>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</si>
  <si>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</si>
  <si>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</si>
  <si>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</si>
  <si>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</si>
  <si>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</si>
  <si>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</si>
  <si>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</si>
  <si>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</si>
  <si>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</si>
  <si>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</si>
  <si>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</si>
  <si>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</si>
  <si>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</si>
  <si>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</si>
  <si>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</si>
  <si>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</si>
  <si>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</si>
  <si>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</si>
  <si>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</si>
  <si>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</si>
  <si>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</si>
  <si>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</si>
  <si>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</si>
  <si>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</si>
  <si>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</si>
  <si>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</si>
  <si>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</si>
  <si>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</si>
  <si>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</si>
  <si>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</si>
  <si>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</si>
  <si>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</si>
  <si>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</si>
  <si>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</si>
  <si>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</si>
  <si>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</si>
  <si>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</si>
  <si>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</si>
  <si>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</si>
  <si>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</si>
  <si>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</si>
  <si>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</si>
  <si>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</si>
  <si>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</si>
  <si>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</si>
  <si>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</si>
  <si>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</si>
  <si>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</si>
  <si>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</si>
  <si>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</si>
  <si>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</si>
  <si>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</si>
  <si>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</si>
  <si>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</si>
  <si>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</si>
  <si>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</si>
  <si>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</si>
  <si>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</si>
  <si>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</si>
  <si>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</si>
  <si>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</si>
  <si>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</si>
  <si>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</si>
  <si>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</si>
  <si>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</si>
  <si>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</si>
  <si>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</si>
  <si>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</si>
  <si>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</si>
  <si>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</si>
  <si>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</si>
  <si>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</si>
  <si>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</si>
  <si>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</si>
  <si>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</si>
  <si>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</si>
  <si>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</si>
  <si>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</si>
  <si>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</si>
  <si>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</si>
  <si>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</si>
  <si>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</si>
  <si>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</si>
  <si>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</si>
  <si>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</si>
  <si>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</si>
  <si>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</si>
  <si>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</si>
  <si>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</si>
  <si>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</si>
  <si>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</si>
  <si>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</si>
  <si>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</si>
  <si>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</si>
  <si>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</si>
  <si>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</si>
  <si>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</si>
  <si>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</si>
  <si>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</si>
  <si>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</si>
  <si>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</si>
  <si>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</si>
  <si>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</si>
  <si>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</si>
  <si>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</si>
  <si>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</si>
  <si>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</si>
  <si>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</si>
  <si>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</si>
  <si>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</si>
  <si>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</si>
  <si>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</si>
  <si>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</si>
  <si>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</si>
  <si>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</si>
  <si>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</si>
  <si>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</si>
  <si>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</si>
  <si>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</si>
  <si>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</si>
  <si>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</si>
  <si>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</si>
  <si>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</si>
  <si>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</si>
  <si>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</si>
  <si>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</si>
  <si>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</si>
  <si>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</si>
  <si>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</si>
  <si>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</si>
  <si>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</si>
  <si>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</si>
  <si>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</si>
  <si>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</si>
  <si>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</si>
  <si>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</si>
  <si>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</si>
  <si>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</si>
  <si>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</si>
  <si>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</si>
  <si>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</si>
  <si>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</si>
  <si>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</si>
  <si>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</si>
  <si>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</si>
  <si>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</si>
  <si>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</si>
  <si>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</si>
  <si>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</si>
  <si>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</si>
  <si>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</si>
  <si>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</si>
  <si>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</si>
  <si>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</si>
  <si>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</si>
  <si>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</si>
  <si>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</si>
  <si>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</si>
  <si>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</si>
  <si>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</si>
  <si>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</si>
  <si>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</si>
  <si>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</si>
  <si>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</si>
  <si>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</si>
  <si>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</si>
  <si>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</si>
  <si>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</si>
  <si>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</si>
  <si>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</si>
  <si>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</si>
  <si>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</si>
  <si>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</si>
  <si>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</si>
  <si>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</si>
  <si>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</si>
  <si>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</si>
  <si>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</si>
  <si>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</si>
  <si>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</si>
  <si>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</si>
  <si>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</si>
  <si>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</si>
  <si>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</si>
  <si>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</si>
  <si>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</si>
  <si>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</si>
  <si>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</si>
  <si>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</si>
  <si>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</si>
  <si>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</si>
  <si>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</si>
  <si>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</si>
  <si>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</si>
  <si>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</si>
  <si>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</si>
  <si>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</si>
  <si>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</si>
  <si>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</si>
  <si>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</si>
  <si>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</si>
  <si>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</si>
  <si>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</si>
  <si>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</si>
  <si>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</si>
  <si>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</si>
  <si>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</si>
  <si>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</si>
  <si>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</si>
  <si>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</si>
  <si>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</si>
  <si>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</si>
  <si>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</si>
  <si>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</si>
  <si>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</si>
  <si>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</si>
  <si>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</si>
  <si>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</si>
  <si>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</si>
  <si>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</si>
  <si>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</si>
  <si>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</si>
  <si>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</si>
  <si>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</si>
  <si>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</si>
  <si>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</si>
  <si>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</si>
  <si>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</si>
  <si>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</si>
  <si>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</si>
  <si>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</si>
  <si>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</si>
  <si>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</si>
  <si>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</si>
  <si>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</si>
  <si>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</si>
  <si>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</si>
  <si>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</si>
  <si>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</si>
  <si>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</si>
  <si>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</si>
  <si>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</si>
  <si>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</si>
  <si>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</si>
  <si>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</si>
  <si>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</si>
  <si>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</si>
  <si>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</si>
  <si>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</si>
  <si>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</si>
  <si>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</si>
  <si>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</si>
  <si>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</si>
  <si>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</si>
  <si>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</si>
  <si>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</si>
  <si>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</si>
  <si>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</si>
  <si>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</si>
  <si>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</si>
  <si>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</si>
  <si>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</si>
  <si>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</si>
  <si>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</si>
  <si>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</si>
  <si>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</si>
  <si>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</si>
  <si>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</si>
  <si>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</si>
  <si>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</si>
  <si>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</si>
  <si>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</si>
  <si>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</si>
  <si>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</si>
  <si>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</si>
  <si>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</si>
  <si>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</si>
  <si>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</si>
  <si>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</si>
  <si>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</si>
  <si>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</si>
  <si>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</si>
  <si>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</si>
  <si>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</si>
  <si>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</si>
  <si>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</si>
  <si>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</si>
  <si>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</si>
  <si>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</si>
  <si>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</si>
  <si>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</si>
  <si>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</si>
  <si>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</si>
  <si>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</si>
  <si>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</si>
  <si>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</si>
  <si>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</si>
  <si>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</si>
  <si>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</si>
  <si>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</si>
  <si>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</si>
  <si>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</si>
  <si>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</si>
  <si>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</si>
  <si>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</si>
  <si>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</si>
  <si>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</si>
  <si>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</si>
  <si>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</si>
  <si>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</si>
  <si>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</si>
  <si>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</si>
  <si>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</si>
  <si>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</si>
  <si>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</si>
  <si>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</si>
  <si>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</si>
  <si>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</si>
  <si>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</si>
  <si>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</si>
  <si>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</si>
  <si>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</si>
  <si>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</si>
  <si>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</si>
  <si>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</si>
  <si>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</si>
  <si>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</si>
  <si>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</si>
  <si>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</si>
  <si>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</si>
  <si>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</si>
  <si>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</si>
  <si>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</si>
  <si>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</si>
  <si>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</si>
  <si>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</si>
  <si>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</si>
  <si>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</si>
  <si>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</si>
  <si>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</si>
  <si>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</si>
  <si>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</si>
  <si>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</si>
  <si>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</si>
  <si>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</si>
  <si>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</si>
  <si>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</si>
  <si>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</si>
  <si>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</si>
  <si>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</si>
  <si>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</si>
  <si>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</si>
  <si>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</si>
  <si>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</si>
  <si>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</si>
  <si>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</si>
  <si>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</si>
  <si>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</si>
  <si>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</si>
  <si>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</si>
  <si>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</si>
  <si>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</si>
  <si>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</si>
  <si>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</si>
  <si>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</si>
  <si>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</si>
  <si>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</si>
  <si>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</si>
  <si>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</si>
  <si>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</si>
  <si>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</si>
  <si>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</si>
  <si>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</si>
  <si>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</si>
  <si>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</si>
  <si>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</si>
  <si>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</si>
  <si>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</si>
  <si>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</si>
  <si>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</si>
  <si>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</si>
  <si>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</si>
  <si>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</si>
  <si>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</si>
  <si>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</si>
  <si>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</si>
  <si>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</si>
  <si>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</si>
  <si>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</si>
  <si>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</si>
  <si>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</si>
  <si>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</si>
  <si>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</si>
  <si>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</si>
  <si>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</si>
  <si>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</si>
  <si>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</si>
  <si>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</si>
  <si>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</si>
  <si>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</si>
  <si>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</si>
  <si>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</si>
  <si>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</si>
  <si>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</si>
  <si>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</si>
  <si>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</si>
  <si>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</si>
  <si>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</si>
  <si>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</si>
  <si>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</si>
  <si>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</si>
  <si>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</si>
  <si>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</si>
  <si>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</si>
  <si>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</si>
  <si>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</si>
  <si>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</si>
  <si>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</si>
  <si>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</si>
  <si>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</si>
  <si>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</si>
  <si>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</si>
  <si>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</si>
  <si>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</si>
  <si>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</si>
  <si>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</si>
  <si>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</si>
  <si>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</si>
  <si>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</si>
  <si>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</si>
  <si>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</si>
  <si>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</si>
  <si>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</si>
  <si>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</si>
  <si>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</si>
  <si>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</si>
  <si>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</si>
  <si>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</si>
  <si>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</si>
  <si>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</si>
  <si>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</si>
  <si>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</si>
  <si>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</si>
  <si>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</si>
  <si>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</si>
  <si>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</si>
  <si>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</si>
  <si>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</si>
  <si>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</si>
  <si>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</si>
  <si>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</si>
  <si>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</si>
  <si>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</si>
  <si>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</si>
  <si>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</si>
  <si>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</si>
  <si>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</si>
  <si>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</si>
  <si>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</si>
  <si>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</si>
  <si>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</si>
  <si>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</si>
  <si>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</si>
  <si>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</si>
  <si>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</si>
  <si>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</si>
  <si>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</si>
  <si>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</si>
  <si>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</si>
  <si>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</si>
  <si>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</si>
  <si>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</si>
  <si>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</si>
  <si>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</si>
  <si>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</si>
  <si>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</si>
  <si>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</si>
  <si>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</si>
  <si>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</si>
  <si>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</si>
  <si>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</si>
  <si>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</si>
  <si>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</si>
  <si>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</si>
  <si>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</si>
  <si>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</si>
  <si>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</si>
  <si>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</si>
  <si>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</si>
  <si>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</si>
  <si>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</si>
  <si>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</si>
  <si>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</si>
  <si>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</si>
  <si>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</si>
  <si>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</si>
  <si>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</si>
  <si>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</si>
  <si>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</si>
  <si>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</si>
  <si>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</si>
  <si>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</si>
  <si>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</si>
  <si>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</si>
  <si>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</si>
  <si>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</si>
  <si>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</si>
  <si>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</si>
  <si>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</si>
  <si>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</si>
  <si>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</si>
  <si>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</si>
  <si>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</si>
  <si>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</si>
  <si>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</si>
  <si>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</si>
  <si>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</si>
  <si>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</si>
  <si>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</si>
  <si>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</si>
  <si>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</si>
  <si>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</si>
  <si>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</si>
  <si>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</si>
  <si>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</si>
  <si>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</si>
  <si>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</si>
  <si>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</si>
  <si>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</si>
  <si>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</si>
  <si>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</si>
  <si>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</si>
  <si>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</si>
  <si>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</si>
  <si>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</si>
  <si>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</si>
  <si>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</si>
  <si>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</si>
  <si>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</si>
  <si>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</si>
  <si>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</si>
  <si>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</si>
  <si>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</si>
  <si>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</si>
  <si>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</si>
  <si>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</si>
  <si>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</si>
  <si>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</si>
  <si>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</si>
  <si>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</si>
  <si>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</si>
  <si>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</si>
  <si>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</si>
  <si>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</si>
  <si>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</si>
  <si>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</si>
  <si>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</si>
  <si>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</si>
  <si>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</si>
  <si>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</si>
  <si>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</si>
  <si>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</si>
  <si>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</si>
  <si>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</si>
  <si>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</si>
  <si>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</si>
  <si>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</si>
  <si>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</si>
  <si>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</si>
  <si>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</si>
  <si>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</si>
  <si>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</si>
  <si>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</si>
  <si>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</si>
  <si>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</si>
  <si>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</si>
  <si>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</si>
  <si>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</si>
  <si>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</si>
  <si>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</si>
  <si>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</si>
  <si>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</si>
  <si>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</si>
  <si>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</si>
  <si>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</si>
  <si>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</si>
  <si>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</si>
  <si>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</si>
  <si>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</si>
  <si>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</si>
  <si>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</si>
  <si>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</si>
  <si>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</si>
  <si>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</si>
  <si>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</si>
  <si>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</si>
  <si>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</si>
  <si>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</si>
  <si>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</si>
  <si>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</si>
  <si>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</si>
  <si>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</si>
  <si>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</si>
  <si>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</si>
  <si>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</si>
  <si>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</si>
  <si>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</si>
  <si>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</si>
  <si>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</si>
  <si>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</si>
  <si>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</si>
  <si>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</si>
  <si>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</si>
  <si>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</si>
  <si>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</si>
  <si>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</si>
  <si>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</si>
  <si>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</si>
  <si>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</si>
  <si>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</si>
  <si>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</si>
  <si>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</si>
  <si>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</si>
  <si>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</si>
  <si>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</si>
  <si>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</si>
  <si>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</si>
  <si>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</si>
  <si>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</si>
  <si>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</si>
  <si>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</si>
  <si>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</si>
  <si>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</si>
  <si>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</si>
  <si>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</si>
  <si>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</si>
  <si>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</si>
  <si>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</si>
  <si>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</si>
  <si>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</si>
  <si>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</si>
  <si>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</si>
  <si>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</si>
  <si>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</si>
  <si>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</si>
  <si>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</si>
  <si>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</si>
  <si>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</si>
  <si>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</si>
  <si>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</si>
  <si>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</si>
  <si>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</si>
  <si>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</si>
  <si>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</si>
  <si>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</si>
  <si>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</si>
  <si>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</si>
  <si>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</si>
  <si>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</si>
  <si>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</si>
  <si>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</si>
  <si>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</si>
  <si>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</si>
  <si>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</si>
  <si>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</si>
  <si>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</si>
  <si>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</si>
  <si>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</si>
  <si>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</si>
  <si>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</si>
  <si>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</si>
  <si>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</si>
  <si>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</si>
  <si>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</si>
  <si>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</si>
  <si>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</si>
  <si>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</si>
  <si>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</si>
  <si>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</si>
  <si>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</si>
  <si>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</si>
  <si>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</si>
  <si>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</si>
  <si>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</si>
  <si>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</si>
  <si>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</si>
  <si>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</si>
  <si>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</si>
  <si>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</si>
  <si>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</si>
  <si>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</si>
  <si>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</si>
  <si>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</si>
  <si>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</si>
  <si>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</si>
  <si>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</si>
  <si>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</si>
  <si>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</si>
  <si>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</si>
  <si>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</si>
  <si>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</si>
  <si>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</si>
  <si>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</si>
  <si>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</si>
  <si>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</si>
  <si>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</si>
  <si>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</si>
  <si>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</si>
  <si>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</si>
  <si>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</si>
  <si>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</si>
  <si>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</si>
  <si>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</si>
  <si>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</si>
  <si>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</si>
  <si>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</si>
  <si>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</si>
  <si>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</si>
  <si>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</si>
  <si>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</si>
  <si>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</si>
  <si>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</si>
  <si>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</si>
  <si>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</si>
  <si>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</si>
  <si>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</si>
  <si>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</si>
  <si>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</si>
  <si>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</si>
  <si>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</si>
  <si>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</si>
  <si>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</si>
  <si>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</si>
  <si>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</si>
  <si>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</si>
  <si>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</si>
  <si>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</si>
  <si>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</si>
  <si>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</si>
  <si>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</si>
  <si>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</si>
  <si>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</si>
  <si>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</si>
  <si>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</si>
  <si>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</si>
  <si>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</si>
  <si>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</si>
  <si>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</si>
  <si>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</si>
  <si>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</si>
  <si>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</si>
  <si>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</si>
  <si>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</si>
  <si>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</si>
  <si>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</si>
  <si>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</si>
  <si>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</si>
  <si>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</si>
  <si>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</si>
  <si>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</si>
  <si>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</si>
  <si>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</si>
  <si>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</si>
  <si>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</si>
  <si>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</si>
  <si>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</si>
  <si>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</si>
  <si>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</si>
  <si>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</si>
  <si>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</si>
  <si>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</si>
  <si>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</si>
  <si>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</si>
  <si>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</si>
  <si>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</si>
  <si>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</si>
  <si>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</si>
  <si>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</si>
  <si>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</si>
  <si>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</si>
  <si>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</si>
  <si>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</si>
  <si>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</si>
  <si>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</si>
  <si>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</si>
  <si>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</si>
  <si>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</si>
  <si>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</si>
  <si>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</si>
  <si>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</si>
  <si>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</si>
  <si>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</si>
  <si>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</si>
  <si>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</si>
  <si>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</si>
  <si>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</si>
  <si>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</si>
  <si>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</si>
  <si>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</si>
  <si>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</si>
  <si>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</si>
  <si>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</si>
  <si>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</si>
  <si>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</si>
  <si>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</si>
  <si>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</si>
  <si>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</si>
  <si>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</si>
  <si>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</si>
  <si>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</si>
  <si>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</si>
  <si>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</si>
  <si>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</si>
  <si>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</si>
  <si>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</si>
  <si>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</si>
  <si>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</si>
  <si>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</si>
  <si>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</si>
  <si>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</si>
  <si>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</si>
  <si>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</si>
  <si>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</si>
  <si>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</si>
  <si>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</si>
  <si>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</si>
  <si>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</si>
  <si>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</si>
  <si>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</si>
  <si>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</si>
  <si>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</si>
  <si>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</si>
  <si>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</si>
  <si>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</si>
  <si>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</si>
  <si>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</si>
  <si>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</si>
  <si>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</si>
  <si>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</si>
  <si>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</si>
  <si>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</si>
  <si>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</si>
  <si>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</si>
  <si>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</si>
  <si>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</si>
  <si>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</si>
  <si>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</si>
  <si>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</si>
  <si>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</si>
  <si>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</si>
  <si>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</si>
  <si>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</si>
  <si>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</si>
  <si>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</si>
  <si>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</si>
  <si>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</si>
  <si>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</si>
  <si>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</si>
  <si>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</si>
  <si>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</si>
  <si>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</si>
  <si>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</si>
  <si>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</si>
  <si>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</si>
  <si>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</si>
  <si>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</si>
  <si>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</si>
  <si>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</si>
  <si>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</si>
  <si>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</si>
  <si>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</si>
  <si>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</si>
  <si>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</si>
  <si>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</si>
  <si>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</si>
  <si>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</si>
  <si>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</si>
  <si>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</si>
  <si>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</si>
  <si>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</si>
  <si>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</si>
  <si>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</si>
  <si>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</si>
  <si>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</si>
  <si>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</si>
  <si>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</si>
  <si>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</si>
  <si>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</si>
  <si>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</si>
  <si>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</si>
  <si>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</si>
  <si>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</si>
  <si>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</si>
  <si>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</si>
  <si>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</si>
  <si>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</si>
  <si>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</si>
  <si>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</si>
  <si>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</si>
  <si>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</si>
  <si>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</si>
  <si>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</si>
  <si>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</si>
  <si>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</si>
  <si>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</si>
  <si>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</si>
  <si>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</si>
  <si>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</si>
  <si>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</si>
  <si>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</si>
  <si>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</si>
  <si>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</si>
  <si>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</si>
  <si>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</si>
  <si>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</si>
  <si>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</si>
  <si>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</si>
  <si>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</si>
  <si>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</si>
  <si>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</si>
  <si>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</si>
  <si>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</si>
  <si>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</si>
  <si>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</si>
  <si>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</si>
  <si>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</si>
  <si>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</si>
  <si>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</si>
  <si>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</si>
  <si>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</si>
  <si>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</si>
  <si>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</si>
  <si>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</si>
  <si>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</si>
  <si>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</si>
  <si>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</si>
  <si>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</si>
  <si>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</si>
  <si>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</si>
  <si>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</si>
  <si>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</si>
  <si>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</si>
  <si>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</si>
  <si>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</si>
  <si>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</si>
  <si>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</si>
  <si>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</si>
  <si>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</si>
  <si>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</si>
  <si>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</si>
  <si>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</si>
  <si>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</si>
  <si>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</si>
  <si>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</si>
  <si>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</si>
  <si>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</si>
  <si>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</si>
  <si>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</si>
  <si>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</si>
  <si>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</si>
  <si>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</si>
  <si>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</si>
  <si>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</si>
  <si>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</si>
  <si>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</si>
  <si>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</si>
  <si>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</si>
  <si>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</si>
  <si>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</si>
  <si>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</si>
  <si>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</si>
  <si>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</si>
  <si>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</si>
  <si>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</si>
  <si>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</si>
  <si>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</si>
  <si>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</si>
  <si>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</si>
  <si>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</si>
  <si>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</si>
  <si>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</si>
  <si>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</si>
  <si>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</si>
  <si>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</si>
  <si>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</si>
  <si>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</si>
  <si>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</si>
  <si>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</si>
  <si>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</si>
  <si>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</si>
  <si>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</si>
  <si>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</si>
  <si>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</si>
  <si>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</si>
  <si>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</si>
  <si>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</si>
  <si>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</si>
  <si>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</si>
  <si>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</si>
  <si>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</si>
  <si>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</si>
  <si>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</si>
  <si>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</si>
  <si>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</si>
  <si>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</si>
  <si>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</si>
  <si>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</si>
  <si>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</si>
  <si>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</si>
  <si>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</si>
  <si>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</si>
  <si>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</si>
  <si>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</si>
  <si>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</si>
  <si>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</si>
  <si>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</si>
  <si>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</si>
  <si>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</si>
  <si>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</si>
  <si>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</si>
  <si>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</si>
  <si>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</si>
  <si>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</si>
  <si>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</si>
  <si>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</si>
  <si>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</si>
  <si>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</si>
  <si>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</si>
  <si>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</si>
  <si>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</si>
  <si>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</si>
  <si>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</si>
  <si>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</si>
  <si>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</si>
  <si>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</si>
  <si>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</si>
  <si>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</si>
  <si>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</si>
  <si>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</si>
  <si>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</si>
  <si>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</si>
  <si>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</si>
  <si>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</si>
  <si>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</si>
  <si>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</si>
  <si>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</si>
  <si>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</si>
  <si>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</si>
  <si>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</si>
  <si>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</si>
  <si>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</si>
  <si>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</si>
  <si>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</si>
  <si>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</si>
  <si>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</si>
  <si>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</si>
  <si>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</si>
  <si>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</si>
  <si>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</si>
  <si>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</si>
  <si>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</si>
  <si>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</si>
  <si>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</si>
  <si>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</si>
  <si>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</si>
  <si>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</si>
  <si>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</si>
  <si>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</si>
  <si>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</si>
  <si>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</si>
  <si>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</si>
  <si>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</si>
  <si>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</si>
  <si>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</si>
  <si>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</si>
  <si>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</si>
  <si>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</si>
  <si>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</si>
  <si>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</si>
  <si>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</si>
  <si>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</si>
  <si>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</si>
  <si>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</si>
  <si>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</si>
  <si>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</si>
  <si>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</si>
  <si>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</si>
  <si>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</si>
  <si>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</si>
  <si>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</si>
  <si>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</si>
  <si>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</si>
  <si>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</si>
  <si>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</si>
  <si>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</si>
  <si>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</si>
  <si>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</si>
  <si>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</si>
  <si>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</si>
  <si>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</si>
  <si>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</si>
  <si>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</si>
  <si>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</si>
  <si>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</si>
  <si>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</si>
  <si>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</si>
  <si>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</si>
  <si>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</si>
  <si>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</si>
  <si>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</si>
  <si>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</si>
  <si>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</si>
  <si>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</si>
  <si>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</si>
  <si>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</si>
  <si>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</si>
  <si>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</si>
  <si>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</si>
  <si>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</si>
  <si>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</si>
  <si>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</si>
  <si>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</si>
  <si>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</si>
  <si>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</si>
  <si>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</si>
  <si>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</si>
  <si>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</si>
  <si>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</si>
  <si>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</si>
  <si>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</si>
  <si>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</si>
  <si>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</si>
  <si>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</si>
  <si>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</si>
  <si>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</si>
  <si>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</si>
  <si>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</si>
  <si>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</si>
  <si>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</si>
  <si>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</si>
  <si>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</si>
  <si>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</si>
  <si>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</si>
  <si>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</si>
  <si>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</si>
  <si>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</si>
  <si>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</si>
  <si>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</si>
  <si>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</si>
  <si>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</si>
  <si>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</si>
  <si>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</si>
  <si>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</si>
  <si>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</si>
  <si>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</si>
  <si>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</si>
  <si>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</si>
  <si>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</si>
  <si>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</si>
  <si>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</si>
  <si>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</si>
  <si>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</si>
  <si>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</si>
  <si>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</si>
  <si>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</si>
  <si>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</si>
  <si>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</si>
  <si>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</si>
  <si>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</si>
  <si>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</si>
  <si>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</si>
  <si>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</si>
  <si>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</si>
  <si>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</si>
  <si>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</si>
  <si>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</si>
  <si>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</si>
  <si>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</si>
  <si>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</si>
  <si>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</si>
  <si>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</si>
  <si>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</si>
  <si>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</si>
  <si>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</si>
  <si>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</si>
  <si>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</si>
  <si>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</si>
  <si>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</si>
  <si>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</si>
  <si>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</si>
  <si>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</si>
  <si>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</si>
  <si>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</si>
  <si>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</si>
  <si>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</si>
  <si>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</si>
  <si>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</si>
  <si>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</si>
  <si>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</si>
  <si>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</si>
  <si>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</si>
  <si>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</si>
  <si>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</si>
  <si>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</si>
  <si>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</si>
  <si>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</si>
  <si>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</si>
  <si>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</si>
  <si>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</si>
  <si>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</si>
  <si>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</si>
  <si>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</si>
  <si>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</si>
  <si>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</si>
  <si>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</si>
  <si>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</si>
  <si>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</si>
  <si>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</si>
  <si>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</si>
  <si>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</si>
  <si>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</si>
  <si>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</si>
  <si>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</si>
  <si>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</si>
  <si>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</si>
  <si>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</si>
  <si>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</si>
  <si>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</si>
  <si>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</si>
  <si>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</si>
  <si>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</si>
  <si>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</si>
  <si>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</si>
  <si>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</si>
  <si>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</si>
  <si>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</si>
  <si>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</si>
  <si>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</si>
  <si>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</si>
  <si>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</si>
  <si>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</si>
  <si>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</si>
  <si>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</si>
  <si>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</si>
  <si>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</si>
  <si>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</si>
  <si>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</si>
  <si>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</si>
  <si>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</si>
  <si>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</si>
  <si>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</si>
  <si>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</si>
  <si>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</si>
  <si>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</si>
  <si>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</si>
  <si>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</si>
  <si>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</si>
  <si>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</si>
  <si>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</si>
  <si>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</si>
  <si>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</si>
  <si>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</si>
  <si>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</si>
  <si>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</si>
  <si>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</si>
  <si>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</si>
  <si>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</si>
  <si>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</si>
  <si>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</si>
  <si>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</si>
  <si>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</si>
  <si>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</si>
  <si>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</si>
  <si>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</si>
  <si>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</si>
  <si>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</si>
  <si>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</si>
  <si>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</si>
  <si>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</si>
  <si>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</si>
  <si>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</si>
  <si>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</si>
  <si>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</si>
  <si>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</si>
  <si>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</si>
  <si>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</si>
  <si>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</si>
  <si>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</si>
  <si>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</si>
  <si>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</si>
  <si>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</si>
  <si>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</si>
  <si>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</si>
  <si>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</si>
  <si>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</si>
  <si>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</si>
  <si>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</si>
  <si>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</si>
  <si>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</si>
  <si>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</si>
  <si>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</si>
  <si>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</si>
  <si>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</si>
  <si>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</si>
  <si>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</si>
  <si>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</si>
  <si>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</si>
  <si>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</si>
  <si>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</si>
  <si>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</si>
  <si>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</si>
  <si>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</si>
  <si>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</si>
  <si>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</si>
  <si>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</si>
  <si>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</si>
  <si>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</si>
  <si>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</si>
  <si>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</si>
  <si>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</si>
  <si>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</si>
  <si>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</si>
  <si>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</si>
  <si>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</si>
  <si>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</si>
  <si>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</si>
  <si>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</si>
  <si>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</si>
  <si>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</si>
  <si>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</si>
  <si>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</si>
  <si>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</si>
  <si>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</si>
  <si>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</si>
  <si>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</si>
  <si>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</si>
  <si>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</si>
  <si>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</si>
  <si>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</si>
  <si>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</si>
  <si>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</si>
  <si>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</si>
  <si>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</si>
  <si>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</si>
  <si>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</si>
  <si>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</si>
  <si>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</si>
  <si>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</si>
  <si>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</si>
  <si>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</si>
  <si>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</si>
  <si>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</si>
  <si>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</si>
  <si>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</si>
  <si>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</si>
  <si>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</si>
  <si>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</si>
  <si>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</si>
  <si>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</si>
  <si>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</si>
  <si>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</si>
  <si>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</si>
  <si>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</si>
  <si>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</si>
  <si>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</si>
  <si>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</si>
  <si>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</si>
  <si>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</si>
  <si>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</si>
  <si>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</si>
  <si>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</si>
  <si>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</si>
  <si>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</si>
  <si>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</si>
  <si>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</si>
  <si>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</si>
  <si>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</si>
  <si>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</si>
  <si>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</si>
  <si>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</si>
  <si>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</si>
  <si>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</si>
  <si>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</si>
  <si>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</si>
  <si>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</si>
  <si>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</si>
  <si>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</si>
  <si>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</si>
  <si>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</si>
  <si>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</si>
  <si>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</si>
  <si>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</si>
  <si>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</si>
  <si>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</si>
  <si>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</si>
  <si>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</si>
  <si>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</si>
  <si>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</si>
  <si>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</si>
  <si>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</si>
  <si>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</si>
  <si>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</si>
  <si>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</si>
  <si>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</si>
  <si>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</si>
  <si>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</si>
  <si>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</si>
  <si>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</si>
  <si>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</si>
  <si>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</si>
  <si>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</si>
  <si>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</si>
  <si>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</si>
  <si>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</si>
  <si>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</si>
  <si>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</si>
  <si>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</si>
  <si>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</si>
  <si>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</si>
  <si>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</si>
  <si>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</si>
  <si>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</si>
  <si>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</si>
  <si>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</si>
  <si>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</si>
  <si>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</si>
  <si>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</si>
  <si>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</si>
  <si>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</si>
  <si>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</si>
  <si>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</si>
  <si>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</si>
  <si>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</si>
  <si>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</si>
  <si>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</si>
  <si>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</si>
  <si>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</si>
  <si>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</si>
  <si>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</si>
  <si>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</si>
  <si>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</si>
  <si>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</si>
  <si>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</si>
  <si>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</si>
  <si>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</si>
  <si>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</si>
  <si>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</si>
  <si>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</si>
  <si>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</si>
  <si>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</si>
  <si>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</si>
  <si>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</si>
  <si>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</si>
  <si>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</si>
  <si>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</si>
  <si>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</si>
  <si>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</si>
  <si>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</si>
  <si>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</si>
  <si>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</si>
  <si>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</si>
  <si>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</si>
  <si>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</si>
  <si>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</si>
  <si>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</si>
  <si>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</si>
  <si>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</si>
  <si>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</si>
  <si>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</si>
  <si>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</si>
  <si>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</si>
  <si>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</si>
  <si>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</si>
  <si>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</si>
  <si>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</si>
  <si>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</si>
  <si>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</si>
  <si>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</si>
  <si>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</si>
  <si>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</si>
  <si>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</si>
  <si>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</si>
  <si>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</si>
  <si>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</si>
  <si>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</si>
  <si>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</si>
  <si>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</si>
  <si>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</si>
  <si>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</si>
  <si>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</si>
  <si>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</si>
  <si>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</si>
  <si>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</si>
  <si>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</si>
  <si>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</si>
  <si>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</si>
  <si>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</si>
  <si>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</si>
  <si>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</si>
  <si>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</si>
  <si>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</si>
  <si>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</si>
  <si>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</si>
  <si>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</si>
  <si>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</si>
  <si>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</si>
  <si>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</si>
  <si>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</si>
  <si>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</si>
  <si>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</si>
  <si>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</si>
  <si>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</si>
  <si>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</si>
  <si>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</si>
  <si>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</si>
  <si>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</si>
  <si>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</si>
  <si>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</si>
  <si>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</si>
  <si>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</si>
  <si>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</si>
  <si>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</si>
  <si>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</si>
  <si>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</si>
  <si>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</si>
  <si>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</si>
  <si>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</si>
  <si>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</si>
  <si>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</si>
  <si>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</si>
  <si>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</si>
  <si>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</si>
  <si>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</si>
  <si>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</si>
  <si>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</si>
  <si>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</si>
  <si>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</si>
  <si>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</si>
  <si>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</si>
  <si>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</si>
  <si>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</si>
  <si>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</si>
  <si>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</si>
  <si>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</si>
  <si>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</si>
  <si>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</si>
  <si>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</si>
  <si>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</si>
  <si>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</si>
  <si>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</si>
  <si>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</si>
  <si>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</si>
  <si>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</si>
  <si>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</si>
  <si>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</si>
  <si>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</si>
  <si>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</si>
  <si>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</si>
  <si>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</si>
  <si>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</si>
  <si>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</si>
  <si>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</si>
  <si>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</si>
  <si>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</si>
  <si>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</si>
  <si>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</si>
  <si>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</si>
  <si>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</si>
  <si>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</si>
  <si>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</si>
  <si>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</si>
  <si>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</si>
  <si>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</si>
  <si>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</si>
  <si>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</si>
  <si>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</si>
  <si>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</si>
  <si>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</si>
  <si>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</si>
  <si>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</si>
  <si>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</si>
  <si>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</si>
  <si>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</si>
  <si>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</si>
  <si>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</si>
  <si>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</si>
  <si>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</si>
  <si>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</si>
  <si>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</si>
  <si>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</si>
  <si>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</si>
  <si>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</si>
  <si>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</si>
  <si>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</si>
  <si>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</si>
  <si>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</si>
  <si>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</si>
  <si>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</si>
  <si>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</si>
  <si>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</si>
  <si>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</si>
  <si>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</si>
  <si>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</si>
  <si>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</si>
  <si>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</si>
  <si>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</si>
  <si>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</si>
  <si>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</si>
  <si>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</si>
  <si>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</si>
  <si>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</si>
  <si>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</si>
  <si>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</si>
  <si>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</si>
  <si>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</si>
  <si>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</si>
  <si>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</si>
  <si>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</si>
  <si>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</si>
  <si>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</si>
  <si>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</si>
  <si>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</si>
  <si>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</si>
  <si>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</si>
  <si>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</si>
  <si>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</si>
  <si>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</si>
  <si>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</si>
  <si>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</si>
  <si>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</si>
  <si>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</si>
  <si>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</si>
  <si>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</si>
  <si>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</si>
  <si>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</si>
  <si>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</si>
  <si>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</si>
  <si>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</si>
  <si>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</si>
  <si>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</si>
  <si>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</si>
  <si>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</si>
  <si>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</si>
  <si>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</si>
  <si>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</si>
  <si>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</si>
  <si>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</si>
  <si>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</si>
  <si>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</si>
  <si>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</si>
  <si>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</si>
  <si>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</si>
  <si>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</si>
  <si>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</si>
  <si>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</si>
  <si>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</si>
  <si>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</si>
  <si>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</si>
  <si>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</si>
  <si>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</si>
  <si>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</si>
  <si>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</si>
  <si>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</si>
  <si>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</si>
  <si>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</si>
  <si>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</si>
  <si>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</si>
  <si>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</si>
  <si>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</si>
  <si>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</si>
  <si>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</si>
  <si>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</si>
  <si>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</si>
  <si>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</si>
  <si>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</si>
  <si>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</si>
  <si>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</si>
  <si>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</si>
  <si>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</si>
  <si>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</si>
  <si>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</si>
  <si>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</si>
  <si>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</si>
  <si>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</si>
  <si>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</si>
  <si>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</si>
  <si>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</si>
  <si>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</si>
  <si>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</si>
  <si>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</si>
  <si>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</si>
  <si>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</si>
  <si>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</si>
  <si>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</si>
  <si>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</si>
  <si>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</si>
  <si>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</si>
  <si>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</si>
  <si>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</si>
  <si>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</si>
  <si>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</si>
  <si>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</si>
  <si>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</si>
  <si>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</si>
  <si>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</si>
  <si>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</si>
  <si>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</si>
  <si>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</si>
  <si>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</si>
  <si>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</si>
  <si>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</si>
  <si>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</si>
  <si>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</si>
  <si>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</si>
  <si>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</si>
  <si>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</si>
  <si>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</si>
  <si>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</si>
  <si>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</si>
  <si>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</si>
  <si>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</si>
  <si>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</si>
  <si>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</si>
  <si>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</si>
  <si>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</si>
  <si>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</si>
  <si>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</si>
  <si>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</si>
  <si>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</si>
  <si>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</si>
  <si>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</si>
  <si>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</si>
  <si>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</si>
  <si>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</si>
  <si>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</si>
  <si>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</si>
  <si>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</si>
  <si>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</si>
  <si>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</si>
  <si>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</si>
  <si>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</si>
  <si>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</si>
  <si>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</si>
  <si>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</si>
  <si>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</si>
  <si>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</si>
  <si>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</si>
  <si>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</si>
  <si>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</si>
  <si>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</si>
  <si>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</si>
  <si>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</si>
  <si>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</si>
  <si>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</si>
  <si>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</si>
  <si>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</si>
  <si>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</si>
  <si>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</si>
  <si>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</si>
  <si>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</si>
  <si>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</si>
  <si>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</si>
  <si>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</si>
  <si>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</si>
  <si>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</si>
  <si>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</si>
  <si>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</si>
  <si>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</si>
  <si>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</si>
  <si>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</si>
  <si>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</si>
  <si>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</si>
  <si>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</si>
  <si>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</si>
  <si>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</si>
  <si>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</si>
  <si>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</si>
  <si>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</si>
  <si>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</si>
  <si>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</si>
  <si>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</si>
  <si>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</si>
  <si>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</si>
  <si>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</si>
  <si>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</si>
  <si>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</si>
  <si>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</si>
  <si>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</si>
  <si>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</si>
  <si>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</si>
  <si>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</si>
  <si>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</si>
  <si>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</si>
  <si>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</si>
  <si>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</si>
  <si>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</si>
  <si>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</si>
  <si>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</si>
  <si>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</si>
  <si>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</si>
  <si>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</si>
  <si>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</si>
  <si>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</si>
  <si>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</si>
  <si>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</si>
  <si>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</si>
  <si>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</si>
  <si>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</si>
  <si>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</si>
  <si>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</si>
  <si>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</si>
  <si>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</si>
  <si>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</si>
  <si>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</si>
  <si>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</si>
  <si>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</si>
  <si>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</si>
  <si>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</si>
  <si>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</si>
  <si>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</si>
  <si>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</si>
  <si>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</si>
  <si>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</si>
  <si>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</si>
  <si>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</si>
  <si>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</si>
  <si>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</si>
  <si>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</si>
  <si>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</si>
  <si>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</si>
  <si>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</si>
  <si>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</si>
  <si>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</si>
  <si>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</si>
  <si>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</si>
  <si>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</si>
  <si>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</si>
  <si>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</si>
  <si>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</si>
  <si>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</si>
  <si>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</si>
  <si>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</si>
  <si>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</si>
  <si>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</si>
  <si>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</si>
  <si>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</si>
  <si>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</si>
  <si>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</si>
  <si>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</si>
  <si>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</si>
  <si>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</si>
  <si>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</si>
  <si>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</si>
  <si>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</si>
  <si>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</si>
  <si>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</si>
  <si>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</si>
  <si>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</si>
  <si>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</si>
  <si>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</si>
  <si>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</si>
  <si>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</si>
  <si>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</si>
  <si>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</si>
  <si>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</si>
  <si>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</si>
  <si>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</si>
  <si>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</si>
  <si>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</si>
  <si>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</si>
  <si>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</si>
  <si>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</si>
  <si>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</si>
  <si>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</si>
  <si>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</si>
  <si>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</si>
  <si>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</si>
  <si>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</si>
  <si>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</si>
  <si>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</si>
  <si>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</si>
  <si>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</si>
  <si>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</si>
  <si>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</si>
  <si>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</si>
  <si>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</si>
  <si>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</si>
  <si>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</si>
  <si>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</si>
  <si>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</si>
  <si>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</si>
  <si>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</si>
  <si>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</si>
  <si>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</si>
  <si>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</si>
  <si>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</si>
  <si>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</si>
  <si>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</si>
  <si>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</si>
  <si>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</si>
  <si>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</si>
  <si>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</si>
  <si>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</si>
  <si>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</si>
  <si>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</si>
  <si>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</si>
  <si>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</si>
  <si>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</si>
  <si>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</si>
  <si>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</si>
  <si>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</si>
  <si>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</si>
  <si>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</si>
  <si>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</si>
  <si>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</si>
  <si>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</si>
  <si>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</si>
  <si>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</si>
  <si>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</si>
  <si>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</si>
  <si>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</si>
  <si>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</si>
  <si>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</si>
  <si>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</si>
  <si>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</si>
  <si>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</si>
  <si>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</si>
  <si>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</si>
  <si>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</si>
  <si>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</si>
  <si>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</si>
  <si>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</si>
  <si>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</si>
  <si>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</si>
  <si>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</si>
  <si>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</si>
  <si>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</si>
  <si>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</si>
  <si>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</si>
  <si>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</si>
  <si>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</si>
  <si>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</si>
  <si>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</si>
  <si>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</si>
  <si>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</si>
  <si>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</si>
  <si>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</si>
  <si>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</si>
  <si>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</si>
  <si>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</si>
  <si>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</si>
  <si>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</si>
  <si>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</si>
  <si>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</si>
  <si>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</si>
  <si>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</si>
  <si>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</si>
  <si>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</si>
  <si>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</si>
  <si>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</si>
  <si>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</si>
  <si>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</si>
  <si>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</si>
  <si>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</si>
  <si>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</si>
  <si>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</si>
  <si>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</si>
  <si>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</si>
  <si>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</si>
  <si>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</si>
  <si>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</si>
  <si>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</si>
  <si>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</si>
  <si>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</si>
  <si>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</si>
  <si>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</si>
  <si>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</si>
  <si>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</si>
  <si>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</si>
  <si>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</si>
  <si>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</si>
  <si>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</si>
  <si>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</si>
  <si>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</si>
  <si>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</si>
  <si>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</si>
  <si>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</si>
  <si>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</si>
  <si>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</si>
  <si>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</si>
  <si>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</si>
  <si>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</si>
  <si>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</si>
  <si>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</si>
  <si>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</si>
  <si>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</si>
  <si>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</si>
  <si>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</si>
  <si>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</si>
  <si>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</si>
  <si>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</si>
  <si>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</si>
  <si>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</si>
  <si>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</si>
  <si>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</si>
  <si>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</si>
  <si>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</si>
  <si>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</si>
  <si>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</si>
  <si>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</si>
  <si>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</si>
  <si>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</si>
  <si>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</si>
  <si>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</si>
  <si>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</si>
  <si>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</si>
  <si>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</si>
  <si>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</si>
  <si>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</si>
  <si>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</si>
  <si>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</si>
  <si>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</si>
  <si>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</si>
  <si>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</si>
  <si>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</si>
  <si>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</si>
  <si>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</si>
  <si>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</si>
  <si>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</si>
  <si>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</si>
  <si>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</si>
  <si>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</si>
  <si>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</si>
  <si>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</si>
  <si>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</si>
  <si>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</si>
  <si>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</si>
  <si>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</si>
  <si>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</si>
  <si>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</si>
  <si>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</si>
  <si>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</si>
  <si>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</si>
  <si>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</si>
  <si>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</si>
  <si>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</si>
  <si>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</si>
  <si>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</si>
  <si>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</si>
  <si>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</si>
  <si>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</si>
  <si>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</si>
  <si>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</si>
  <si>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</si>
  <si>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</si>
  <si>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</si>
  <si>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</si>
  <si>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</si>
  <si>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</si>
  <si>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</si>
  <si>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</si>
  <si>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</si>
  <si>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</si>
  <si>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</si>
  <si>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</si>
  <si>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</si>
  <si>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</si>
  <si>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</si>
  <si>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</si>
  <si>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</si>
  <si>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</si>
  <si>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</si>
  <si>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</si>
  <si>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</si>
  <si>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</si>
  <si>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</si>
  <si>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</si>
  <si>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</si>
  <si>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</si>
  <si>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</si>
  <si>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</si>
  <si>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</si>
  <si>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</si>
  <si>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</si>
  <si>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</si>
  <si>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</si>
  <si>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</si>
  <si>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</si>
  <si>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</si>
  <si>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</si>
  <si>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</si>
  <si>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</si>
  <si>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</si>
  <si>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</si>
  <si>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</si>
  <si>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</si>
  <si>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</si>
  <si>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</si>
  <si>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</si>
  <si>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</si>
  <si>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</si>
  <si>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</si>
  <si>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</si>
  <si>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</si>
  <si>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</si>
  <si>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</si>
  <si>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</si>
  <si>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</si>
  <si>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</si>
  <si>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</si>
  <si>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</si>
  <si>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</si>
  <si>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</si>
  <si>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</si>
  <si>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</si>
  <si>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</si>
  <si>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</si>
  <si>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</si>
  <si>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</si>
  <si>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</si>
  <si>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</si>
  <si>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</si>
  <si>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</si>
  <si>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</si>
  <si>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</si>
  <si>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</si>
  <si>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</si>
  <si>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</si>
  <si>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</si>
  <si>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</si>
  <si>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</si>
  <si>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</si>
  <si>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</si>
  <si>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</si>
  <si>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</si>
  <si>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</si>
  <si>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</si>
  <si>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</si>
  <si>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</si>
  <si>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</si>
  <si>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</si>
  <si>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</si>
  <si>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</si>
  <si>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</si>
  <si>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</si>
  <si>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</si>
  <si>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</si>
  <si>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</si>
  <si>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</si>
  <si>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</si>
  <si>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</si>
  <si>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</si>
  <si>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</si>
  <si>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</si>
  <si>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</si>
  <si>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</si>
  <si>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</si>
  <si>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</si>
  <si>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</si>
  <si>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</si>
  <si>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</si>
  <si>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</si>
  <si>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</si>
  <si>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</si>
  <si>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</si>
  <si>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</si>
  <si>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</si>
  <si>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</si>
  <si>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</si>
  <si>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</si>
  <si>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</si>
  <si>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</si>
  <si>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</si>
  <si>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</si>
  <si>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</si>
  <si>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</si>
  <si>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</si>
  <si>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</si>
  <si>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</si>
  <si>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</si>
  <si>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</si>
  <si>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</si>
  <si>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</si>
  <si>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</si>
  <si>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</si>
  <si>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</si>
  <si>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</si>
  <si>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</si>
  <si>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</si>
  <si>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</si>
  <si>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</si>
  <si>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</si>
  <si>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</si>
  <si>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</si>
  <si>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</si>
  <si>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</si>
  <si>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</si>
  <si>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</si>
  <si>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</si>
  <si>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</si>
  <si>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</si>
  <si>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</si>
  <si>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</si>
  <si>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</si>
  <si>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</si>
  <si>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</si>
  <si>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</si>
  <si>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</si>
  <si>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</si>
  <si>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</si>
  <si>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</si>
  <si>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</si>
  <si>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</si>
  <si>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</si>
  <si>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</si>
  <si>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</si>
  <si>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</si>
  <si>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</si>
  <si>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</si>
  <si>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</si>
  <si>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</si>
  <si>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</si>
  <si>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</si>
  <si>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</si>
  <si>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</si>
  <si>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</si>
  <si>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</si>
  <si>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</si>
  <si>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</si>
  <si>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</si>
  <si>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</si>
  <si>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</si>
  <si>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</si>
  <si>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</si>
  <si>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</si>
  <si>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</si>
  <si>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</si>
  <si>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</si>
  <si>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</si>
  <si>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</si>
  <si>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</si>
  <si>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</si>
  <si>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</si>
  <si>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</si>
  <si>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</si>
  <si>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</si>
  <si>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</si>
  <si>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</si>
  <si>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</si>
  <si>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</si>
  <si>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</si>
  <si>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</si>
  <si>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</si>
  <si>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</si>
  <si>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</si>
  <si>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</si>
  <si>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</si>
  <si>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</si>
  <si>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</si>
  <si>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</si>
  <si>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</si>
  <si>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</si>
  <si>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</si>
  <si>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</si>
  <si>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</si>
  <si>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</si>
  <si>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</si>
  <si>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</si>
  <si>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</si>
  <si>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</si>
  <si>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</si>
  <si>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</si>
  <si>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</si>
  <si>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</si>
  <si>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</si>
  <si>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</si>
  <si>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</si>
  <si>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</si>
  <si>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</si>
  <si>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</si>
  <si>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</si>
  <si>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</si>
  <si>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</si>
  <si>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</si>
  <si>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</si>
  <si>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</si>
  <si>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</si>
  <si>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</si>
  <si>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</si>
  <si>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</si>
  <si>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</si>
  <si>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</si>
  <si>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</si>
  <si>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</si>
  <si>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</si>
  <si>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</si>
  <si>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</si>
  <si>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</si>
  <si>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</si>
  <si>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</si>
  <si>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</si>
  <si>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</si>
  <si>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</si>
  <si>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</si>
  <si>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</si>
  <si>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</si>
  <si>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</si>
  <si>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</si>
  <si>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</si>
  <si>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</si>
  <si>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</si>
  <si>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</si>
  <si>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</si>
  <si>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</si>
  <si>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</si>
  <si>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</si>
  <si>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</si>
  <si>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</si>
  <si>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</si>
  <si>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</si>
  <si>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</si>
  <si>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</si>
  <si>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</si>
  <si>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</si>
  <si>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</si>
  <si>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</si>
  <si>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</si>
  <si>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</si>
  <si>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</si>
  <si>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</si>
  <si>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</si>
  <si>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</si>
  <si>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</si>
  <si>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</si>
  <si>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</si>
  <si>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</si>
  <si>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</si>
  <si>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</si>
  <si>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</si>
  <si>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</si>
  <si>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</si>
  <si>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</si>
  <si>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</si>
  <si>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</si>
  <si>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</si>
  <si>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</si>
  <si>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</si>
  <si>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</si>
  <si>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</si>
  <si>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</si>
  <si>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</si>
  <si>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</si>
  <si>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</si>
  <si>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</si>
  <si>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</si>
  <si>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</si>
  <si>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</si>
  <si>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</si>
  <si>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</si>
  <si>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</si>
  <si>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</si>
  <si>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</si>
  <si>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</si>
  <si>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</si>
  <si>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</si>
  <si>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</si>
  <si>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</si>
  <si>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</si>
  <si>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</si>
  <si>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</si>
  <si>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</si>
  <si>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</si>
  <si>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</si>
  <si>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</si>
  <si>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</si>
  <si>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</si>
  <si>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</si>
  <si>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</si>
  <si>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</si>
  <si>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</si>
  <si>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</si>
  <si>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</si>
  <si>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</si>
  <si>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</si>
  <si>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</si>
  <si>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</si>
  <si>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</si>
  <si>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</si>
  <si>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</si>
  <si>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</si>
  <si>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</si>
  <si>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</si>
  <si>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</si>
  <si>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</si>
  <si>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</si>
  <si>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</si>
  <si>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</si>
  <si>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</si>
  <si>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</si>
  <si>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</si>
  <si>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</si>
  <si>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</si>
  <si>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</si>
  <si>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</si>
  <si>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</si>
  <si>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</si>
  <si>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</si>
  <si>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</si>
  <si>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</si>
  <si>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</si>
  <si>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</si>
  <si>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</si>
  <si>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</si>
  <si>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</si>
  <si>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</si>
  <si>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</si>
  <si>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</si>
  <si>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</si>
  <si>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</si>
  <si>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</si>
  <si>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</si>
  <si>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</si>
  <si>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</si>
  <si>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</si>
  <si>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</si>
  <si>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</si>
  <si>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</si>
  <si>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</si>
  <si>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</si>
  <si>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</si>
  <si>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</si>
  <si>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</si>
  <si>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</si>
  <si>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</si>
  <si>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</si>
  <si>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</si>
  <si>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</si>
  <si>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</si>
  <si>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</si>
  <si>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</si>
  <si>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</si>
  <si>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</si>
  <si>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</si>
  <si>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</si>
  <si>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</si>
  <si>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</si>
  <si>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</si>
  <si>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</si>
  <si>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</si>
  <si>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</si>
  <si>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</si>
  <si>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</si>
  <si>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</si>
  <si>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</si>
  <si>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</si>
  <si>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</si>
  <si>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</si>
  <si>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</si>
  <si>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</si>
  <si>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</si>
  <si>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</si>
  <si>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</si>
  <si>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</si>
  <si>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</si>
  <si>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</si>
  <si>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</si>
  <si>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</si>
  <si>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</si>
  <si>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</si>
  <si>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</si>
  <si>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</si>
  <si>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</si>
  <si>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</si>
  <si>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</si>
  <si>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</si>
  <si>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</si>
  <si>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</si>
  <si>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</si>
  <si>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</si>
  <si>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</si>
  <si>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</si>
  <si>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</si>
  <si>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</si>
  <si>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</si>
  <si>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</si>
  <si>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</si>
  <si>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</si>
  <si>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</si>
  <si>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</si>
  <si>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</si>
  <si>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</si>
  <si>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</si>
  <si>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</si>
  <si>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</si>
  <si>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</si>
  <si>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</si>
  <si>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</si>
  <si>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</si>
  <si>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</si>
  <si>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</si>
  <si>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</si>
  <si>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</si>
  <si>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</si>
  <si>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</si>
  <si>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</si>
  <si>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</si>
  <si>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</si>
  <si>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</si>
  <si>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</si>
  <si>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</si>
  <si>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</si>
  <si>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</si>
  <si>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</si>
  <si>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</si>
  <si>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</si>
  <si>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</si>
  <si>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</si>
  <si>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</si>
  <si>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</si>
  <si>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</si>
  <si>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</si>
  <si>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</si>
  <si>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</si>
  <si>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</si>
  <si>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</si>
  <si>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</si>
  <si>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</si>
  <si>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</si>
  <si>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</si>
  <si>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</si>
  <si>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</si>
  <si>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</si>
  <si>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</si>
  <si>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</si>
  <si>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</si>
  <si>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</si>
  <si>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</si>
  <si>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</si>
  <si>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</si>
  <si>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</si>
  <si>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</si>
  <si>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</si>
  <si>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</si>
  <si>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</si>
  <si>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</si>
  <si>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</si>
  <si>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</si>
  <si>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</si>
  <si>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</si>
  <si>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</si>
  <si>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</si>
  <si>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</si>
  <si>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</si>
  <si>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</si>
  <si>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</si>
  <si>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</si>
  <si>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</si>
  <si>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</si>
  <si>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</si>
  <si>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</si>
  <si>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</si>
  <si>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</si>
  <si>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</si>
  <si>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</si>
  <si>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</si>
  <si>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</si>
  <si>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</si>
  <si>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</si>
  <si>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</si>
  <si>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</si>
  <si>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</si>
  <si>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</si>
  <si>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</si>
  <si>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</si>
  <si>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</si>
  <si>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</si>
  <si>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</si>
  <si>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</si>
  <si>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</si>
  <si>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</si>
  <si>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</si>
  <si>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</si>
  <si>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</si>
  <si>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</si>
  <si>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</si>
  <si>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</si>
  <si>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</si>
  <si>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</si>
  <si>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</si>
  <si>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</si>
  <si>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</si>
  <si>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</si>
  <si>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</si>
  <si>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</si>
  <si>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</si>
  <si>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</si>
  <si>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</si>
  <si>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</si>
  <si>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</si>
  <si>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</si>
  <si>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</si>
  <si>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</si>
  <si>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</si>
  <si>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</si>
  <si>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</si>
  <si>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</si>
  <si>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</si>
  <si>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</si>
  <si>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</si>
  <si>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</si>
  <si>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</si>
  <si>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</si>
  <si>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</si>
  <si>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</si>
  <si>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</si>
  <si>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</si>
  <si>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</si>
  <si>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</si>
  <si>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</si>
  <si>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</si>
  <si>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</si>
  <si>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</si>
  <si>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</si>
  <si>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</si>
  <si>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</si>
  <si>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</si>
  <si>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</si>
  <si>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</si>
  <si>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</si>
  <si>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</si>
  <si>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</si>
  <si>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</si>
  <si>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</si>
  <si>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</si>
  <si>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</si>
  <si>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</si>
  <si>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</si>
  <si>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</si>
  <si>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</si>
  <si>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</si>
  <si>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</si>
  <si>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</si>
  <si>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</si>
  <si>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</si>
  <si>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</si>
  <si>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</si>
  <si>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</si>
  <si>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</si>
  <si>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</si>
  <si>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</si>
  <si>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</si>
  <si>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</si>
  <si>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</si>
  <si>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</si>
  <si>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</si>
  <si>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</si>
  <si>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</si>
  <si>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</si>
  <si>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</si>
  <si>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</si>
  <si>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</si>
  <si>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</si>
  <si>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</si>
  <si>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</si>
  <si>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</si>
  <si>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</si>
  <si>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</si>
  <si>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</si>
  <si>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</si>
  <si>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</si>
  <si>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</si>
  <si>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</si>
  <si>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</si>
  <si>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</si>
  <si>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</si>
  <si>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</si>
  <si>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</si>
  <si>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</si>
  <si>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</si>
  <si>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</si>
  <si>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</si>
  <si>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</si>
  <si>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</si>
  <si>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</si>
  <si>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</si>
  <si>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</si>
  <si>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</si>
  <si>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</si>
  <si>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</si>
  <si>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</si>
  <si>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</si>
  <si>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</si>
  <si>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</si>
  <si>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</si>
  <si>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</si>
  <si>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</si>
  <si>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</si>
  <si>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</si>
  <si>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</si>
  <si>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</si>
  <si>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</si>
  <si>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</si>
  <si>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</si>
  <si>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</si>
  <si>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</si>
  <si>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</si>
  <si>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</si>
  <si>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</si>
  <si>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</si>
  <si>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</si>
  <si>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</si>
  <si>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</si>
  <si>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</si>
  <si>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</si>
  <si>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</si>
  <si>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</si>
  <si>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</si>
  <si>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</si>
  <si>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</si>
  <si>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</si>
  <si>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</si>
  <si>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</si>
  <si>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</si>
  <si>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</si>
  <si>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</si>
  <si>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</si>
  <si>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</si>
  <si>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</si>
  <si>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</si>
  <si>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</si>
  <si>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</si>
  <si>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</si>
  <si>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</si>
  <si>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</si>
  <si>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</si>
  <si>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</si>
  <si>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</si>
  <si>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</si>
  <si>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</si>
  <si>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</si>
  <si>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</si>
  <si>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</si>
  <si>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</si>
  <si>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</si>
  <si>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</si>
  <si>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</si>
  <si>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</si>
  <si>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</si>
  <si>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</si>
  <si>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</si>
  <si>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</si>
  <si>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</si>
  <si>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</si>
  <si>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</si>
  <si>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</si>
  <si>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</si>
  <si>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</si>
  <si>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</si>
  <si>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</si>
  <si>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</si>
  <si>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</si>
  <si>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</si>
  <si>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</si>
  <si>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</si>
  <si>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</si>
  <si>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</si>
  <si>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</si>
  <si>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</si>
  <si>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</si>
  <si>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</si>
  <si>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</si>
  <si>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</si>
  <si>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</si>
  <si>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</si>
  <si>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</si>
  <si>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</si>
  <si>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</si>
  <si>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</si>
  <si>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</si>
  <si>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</si>
  <si>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</si>
  <si>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</si>
  <si>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</si>
  <si>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</si>
  <si>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</si>
  <si>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</si>
  <si>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</si>
  <si>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</si>
  <si>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</si>
  <si>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</si>
  <si>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</si>
  <si>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</si>
  <si>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</si>
  <si>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</si>
  <si>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</si>
  <si>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</si>
  <si>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</si>
  <si>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</si>
  <si>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</si>
  <si>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</si>
  <si>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</si>
  <si>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</si>
  <si>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</si>
  <si>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</si>
  <si>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</si>
  <si>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</si>
  <si>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</si>
  <si>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</si>
  <si>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</si>
  <si>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</si>
  <si>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</si>
  <si>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</si>
  <si>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</si>
  <si>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</si>
  <si>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</si>
  <si>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</si>
  <si>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</si>
  <si>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</si>
  <si>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</si>
  <si>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</si>
  <si>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</si>
  <si>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</si>
  <si>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</si>
  <si>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</si>
  <si>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</si>
  <si>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</si>
  <si>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</si>
  <si>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</si>
  <si>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</si>
  <si>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</si>
  <si>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</si>
  <si>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</si>
  <si>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</si>
  <si>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</si>
  <si>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</si>
  <si>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</si>
  <si>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</si>
  <si>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</si>
  <si>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</si>
  <si>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</si>
  <si>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</si>
  <si>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</si>
  <si>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</si>
  <si>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</si>
  <si>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</si>
  <si>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</si>
  <si>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</si>
  <si>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</si>
  <si>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</si>
  <si>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</si>
  <si>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</si>
  <si>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</si>
  <si>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</si>
  <si>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</si>
  <si>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</si>
  <si>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</si>
  <si>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</si>
  <si>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</si>
  <si>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</si>
  <si>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</si>
  <si>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</si>
  <si>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</si>
  <si>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</si>
  <si>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</si>
  <si>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</si>
  <si>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</si>
  <si>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</si>
  <si>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</si>
  <si>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</si>
  <si>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</si>
  <si>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</si>
  <si>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</si>
  <si>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</si>
  <si>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</si>
  <si>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</si>
  <si>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</si>
  <si>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</si>
  <si>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</si>
  <si>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</si>
  <si>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</si>
  <si>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</si>
  <si>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</si>
  <si>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</si>
  <si>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</si>
  <si>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</si>
  <si>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</si>
  <si>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</si>
  <si>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</si>
  <si>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</si>
  <si>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</si>
  <si>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</si>
  <si>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</si>
  <si>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</si>
  <si>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</si>
  <si>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</si>
  <si>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</si>
  <si>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</si>
  <si>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</si>
  <si>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</si>
  <si>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</si>
  <si>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</si>
  <si>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</si>
  <si>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</si>
  <si>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</si>
  <si>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</si>
  <si>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</si>
  <si>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</si>
  <si>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</si>
  <si>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</si>
  <si>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</si>
  <si>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</si>
  <si>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</si>
  <si>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</si>
  <si>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</si>
  <si>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</si>
  <si>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</si>
  <si>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</si>
  <si>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</si>
  <si>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</si>
  <si>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</si>
  <si>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</si>
  <si>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</si>
  <si>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</si>
  <si>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</si>
  <si>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</si>
  <si>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</si>
  <si>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</si>
  <si>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</si>
  <si>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</si>
  <si>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</si>
  <si>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</si>
  <si>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</si>
  <si>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</si>
  <si>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</si>
  <si>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</si>
  <si>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</si>
  <si>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</si>
  <si>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</si>
  <si>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</si>
  <si>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</si>
  <si>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</si>
  <si>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</si>
  <si>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</si>
  <si>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</si>
  <si>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</si>
  <si>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</si>
  <si>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</si>
  <si>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</si>
  <si>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</si>
  <si>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</si>
  <si>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</si>
  <si>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</si>
  <si>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</si>
  <si>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</si>
  <si>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</si>
  <si>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</si>
  <si>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</si>
  <si>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</si>
  <si>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</si>
  <si>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</si>
  <si>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</si>
  <si>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</si>
  <si>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</si>
  <si>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</si>
  <si>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</si>
  <si>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</si>
  <si>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</si>
  <si>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</si>
  <si>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</si>
  <si>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</si>
  <si>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</si>
  <si>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</si>
  <si>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</si>
  <si>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</si>
  <si>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</si>
  <si>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</si>
  <si>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</si>
  <si>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</si>
  <si>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</si>
  <si>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</si>
  <si>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</si>
  <si>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</si>
  <si>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</si>
  <si>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</si>
  <si>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</si>
  <si>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</si>
  <si>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</si>
  <si>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</si>
  <si>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</si>
  <si>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</si>
  <si>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</si>
  <si>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</si>
  <si>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</si>
  <si>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</si>
  <si>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</si>
  <si>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</si>
  <si>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</si>
  <si>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</si>
  <si>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</si>
  <si>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</si>
  <si>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</si>
  <si>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</si>
  <si>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</si>
  <si>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</si>
  <si>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</si>
  <si>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</si>
  <si>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</si>
  <si>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</si>
  <si>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</si>
  <si>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</si>
  <si>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</si>
  <si>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</si>
  <si>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</si>
  <si>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</si>
  <si>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</si>
  <si>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</si>
  <si>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</si>
  <si>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</si>
  <si>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</si>
  <si>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</si>
  <si>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</si>
  <si>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</si>
  <si>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</si>
  <si>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</si>
  <si>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</si>
  <si>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</si>
  <si>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</si>
  <si>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</si>
  <si>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</si>
  <si>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</si>
  <si>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</si>
  <si>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</si>
  <si>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</si>
  <si>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</si>
  <si>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</si>
  <si>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</si>
  <si>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</si>
  <si>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</si>
  <si>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</si>
  <si>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</si>
  <si>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</si>
  <si>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</si>
  <si>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</si>
  <si>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</si>
  <si>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</si>
  <si>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</si>
  <si>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</si>
  <si>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</si>
  <si>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</si>
  <si>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</si>
  <si>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</si>
  <si>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</si>
  <si>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</si>
  <si>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</si>
  <si>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</si>
  <si>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</si>
  <si>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</si>
  <si>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</si>
  <si>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</si>
  <si>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</si>
  <si>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</si>
  <si>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</si>
  <si>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</si>
  <si>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</si>
  <si>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</si>
  <si>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</si>
  <si>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</si>
  <si>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</si>
  <si>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</si>
  <si>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</si>
  <si>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</si>
  <si>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</si>
  <si>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</si>
  <si>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</si>
  <si>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</si>
  <si>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</si>
  <si>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</si>
  <si>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</si>
  <si>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</si>
  <si>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</si>
  <si>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</si>
  <si>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</si>
  <si>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</si>
  <si>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</si>
  <si>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</si>
  <si>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</si>
  <si>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</si>
  <si>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</si>
  <si>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</si>
  <si>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</si>
  <si>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</si>
  <si>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</si>
  <si>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</si>
  <si>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</si>
  <si>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</si>
  <si>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</si>
  <si>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</si>
  <si>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</si>
  <si>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</si>
  <si>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</si>
  <si>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</si>
  <si>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</si>
  <si>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</si>
  <si>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</si>
  <si>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</si>
  <si>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</si>
  <si>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</si>
  <si>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</si>
  <si>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</si>
  <si>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</si>
  <si>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</si>
  <si>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</si>
  <si>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</si>
  <si>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</si>
  <si>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</si>
  <si>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</si>
  <si>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</si>
  <si>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</si>
  <si>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</si>
  <si>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</si>
  <si>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</si>
  <si>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</si>
  <si>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</si>
  <si>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</si>
  <si>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</si>
  <si>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</si>
  <si>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</si>
  <si>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</si>
  <si>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</si>
  <si>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</si>
  <si>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</si>
  <si>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</si>
  <si>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</si>
  <si>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</si>
  <si>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</si>
  <si>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</si>
  <si>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</si>
  <si>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</si>
  <si>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</si>
  <si>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</si>
  <si>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</si>
  <si>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</si>
  <si>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</si>
  <si>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</si>
  <si>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</si>
  <si>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</si>
  <si>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</si>
  <si>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</si>
  <si>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</si>
  <si>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</si>
  <si>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</si>
  <si>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</si>
  <si>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</si>
  <si>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</si>
  <si>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</si>
  <si>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</si>
  <si>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</si>
  <si>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</si>
  <si>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</si>
  <si>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</si>
  <si>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</si>
  <si>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</si>
  <si>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</si>
  <si>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</si>
  <si>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</si>
  <si>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</si>
  <si>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</si>
  <si>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</si>
  <si>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</si>
  <si>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</si>
  <si>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</si>
  <si>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</si>
  <si>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</si>
  <si>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</si>
  <si>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</si>
  <si>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</si>
  <si>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</si>
  <si>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</si>
  <si>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</si>
  <si>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</si>
  <si>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</si>
  <si>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</si>
  <si>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</si>
  <si>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</si>
  <si>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</si>
  <si>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</si>
  <si>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</si>
  <si>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</si>
  <si>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</si>
  <si>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</si>
  <si>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</si>
  <si>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</si>
  <si>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</si>
  <si>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</si>
  <si>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</si>
  <si>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</si>
  <si>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</si>
  <si>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</si>
  <si>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</si>
  <si>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</si>
  <si>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</si>
  <si>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</si>
  <si>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</si>
  <si>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</si>
  <si>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</si>
  <si>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</si>
  <si>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</si>
  <si>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</si>
  <si>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</si>
  <si>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</si>
  <si>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</si>
  <si>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</si>
  <si>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</si>
  <si>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</si>
  <si>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</si>
  <si>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</si>
  <si>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</si>
  <si>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</si>
  <si>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</si>
  <si>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</si>
  <si>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</si>
  <si>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</si>
  <si>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</si>
  <si>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</si>
  <si>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</si>
  <si>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</si>
  <si>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</si>
  <si>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</si>
  <si>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</si>
  <si>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</si>
  <si>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</si>
  <si>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</si>
  <si>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</si>
  <si>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</si>
  <si>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</si>
  <si>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</si>
  <si>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</si>
  <si>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</si>
  <si>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</si>
  <si>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</si>
  <si>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</si>
  <si>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</si>
  <si>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</si>
  <si>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</si>
  <si>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</si>
  <si>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</si>
  <si>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</si>
  <si>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</si>
  <si>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</si>
  <si>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</si>
  <si>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</si>
  <si>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</si>
  <si>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</si>
  <si>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</si>
  <si>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</si>
  <si>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</si>
  <si>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</si>
  <si>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</si>
  <si>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</si>
  <si>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</si>
  <si>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</si>
  <si>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</si>
  <si>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</si>
  <si>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</si>
  <si>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</si>
  <si>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</si>
  <si>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</si>
  <si>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</si>
  <si>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</si>
  <si>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</si>
  <si>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</si>
  <si>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</si>
  <si>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</si>
  <si>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</si>
  <si>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</si>
  <si>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</si>
  <si>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</si>
  <si>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</si>
  <si>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</si>
  <si>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</si>
  <si>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</si>
  <si>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</si>
  <si>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</si>
  <si>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</si>
  <si>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</si>
  <si>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</si>
  <si>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</si>
  <si>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</si>
  <si>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</si>
  <si>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</si>
  <si>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</si>
  <si>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</si>
  <si>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</si>
  <si>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</si>
  <si>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</si>
  <si>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</si>
  <si>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</si>
  <si>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</si>
  <si>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</si>
  <si>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</si>
  <si>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</si>
  <si>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</si>
  <si>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</si>
  <si>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</si>
  <si>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</si>
  <si>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</si>
  <si>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</si>
  <si>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</si>
  <si>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</si>
  <si>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</si>
  <si>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</si>
  <si>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</si>
  <si>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</si>
  <si>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</si>
  <si>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</si>
  <si>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</si>
  <si>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</si>
  <si>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</si>
  <si>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</si>
  <si>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</si>
  <si>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</si>
  <si>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</si>
  <si>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</si>
  <si>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</si>
  <si>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</si>
  <si>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</si>
  <si>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</si>
  <si>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</si>
  <si>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</si>
  <si>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</si>
  <si>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</si>
  <si>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</si>
  <si>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</si>
  <si>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</si>
  <si>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</si>
  <si>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</si>
  <si>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</si>
  <si>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</si>
  <si>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</si>
  <si>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</si>
  <si>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</si>
  <si>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</si>
  <si>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</si>
  <si>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</si>
  <si>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</si>
  <si>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</si>
  <si>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</si>
  <si>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</si>
  <si>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</si>
  <si>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</si>
  <si>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</si>
  <si>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</si>
  <si>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</si>
  <si>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</si>
  <si>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</si>
  <si>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</si>
  <si>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</si>
  <si>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</si>
  <si>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</si>
  <si>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</si>
  <si>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</si>
  <si>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</si>
  <si>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</si>
  <si>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</si>
  <si>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</si>
  <si>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</si>
  <si>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</si>
  <si>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</si>
  <si>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</si>
  <si>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</si>
  <si>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</si>
  <si>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</si>
  <si>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</si>
  <si>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</si>
  <si>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</si>
  <si>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</si>
  <si>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</si>
  <si>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</si>
  <si>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</si>
  <si>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</si>
  <si>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</si>
  <si>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</si>
  <si>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</si>
  <si>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</si>
  <si>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</si>
  <si>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</si>
  <si>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</si>
  <si>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</si>
  <si>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</si>
  <si>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</si>
  <si>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</si>
  <si>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</si>
  <si>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</si>
  <si>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</si>
  <si>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</si>
  <si>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</si>
  <si>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</si>
  <si>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</si>
  <si>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</si>
  <si>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</si>
  <si>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</si>
  <si>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</si>
  <si>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</si>
  <si>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</si>
  <si>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</si>
  <si>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</si>
  <si>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</si>
  <si>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</si>
  <si>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</si>
  <si>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</si>
  <si>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</si>
  <si>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</si>
  <si>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</si>
  <si>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</si>
  <si>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</si>
  <si>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</si>
  <si>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</si>
  <si>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</si>
  <si>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</si>
  <si>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</si>
  <si>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</si>
  <si>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</si>
  <si>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</si>
  <si>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</si>
  <si>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</si>
  <si>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</si>
  <si>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</si>
  <si>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</si>
  <si>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</si>
  <si>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</si>
  <si>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</si>
  <si>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</si>
  <si>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</si>
  <si>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</si>
  <si>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</si>
  <si>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</si>
  <si>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</si>
  <si>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</si>
  <si>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</si>
  <si>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</si>
  <si>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</si>
  <si>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</si>
  <si>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</si>
  <si>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</si>
  <si>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</si>
  <si>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</si>
  <si>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</si>
  <si>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</si>
  <si>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</si>
  <si>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</si>
  <si>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</si>
  <si>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</si>
  <si>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</si>
  <si>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</si>
  <si>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</si>
  <si>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</si>
  <si>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</si>
  <si>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</si>
  <si>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</si>
  <si>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</si>
  <si>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</si>
  <si>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</si>
  <si>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</si>
  <si>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</si>
  <si>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</si>
  <si>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</si>
  <si>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</si>
  <si>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</si>
  <si>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</si>
  <si>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</si>
  <si>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</si>
  <si>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</si>
  <si>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</si>
  <si>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</si>
  <si>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</si>
  <si>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</si>
  <si>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</si>
  <si>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</si>
  <si>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</si>
  <si>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</si>
  <si>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</si>
  <si>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</si>
  <si>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</si>
  <si>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</si>
  <si>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</si>
  <si>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</si>
  <si>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</si>
  <si>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</si>
  <si>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</si>
  <si>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</si>
  <si>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</si>
  <si>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</si>
  <si>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</si>
  <si>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</si>
  <si>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</si>
  <si>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</si>
  <si>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</si>
  <si>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</si>
  <si>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</si>
  <si>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</si>
  <si>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</si>
  <si>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</si>
  <si>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</si>
  <si>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</si>
  <si>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</si>
  <si>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</si>
  <si>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</si>
  <si>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</si>
  <si>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</si>
  <si>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</si>
  <si>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</si>
  <si>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</si>
  <si>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</si>
  <si>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</si>
  <si>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</si>
  <si>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</si>
  <si>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</si>
  <si>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</si>
  <si>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</si>
  <si>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</si>
  <si>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</si>
  <si>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</si>
  <si>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</si>
  <si>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</si>
  <si>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</si>
  <si>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</si>
  <si>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</si>
  <si>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</si>
  <si>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</si>
  <si>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</si>
  <si>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</si>
  <si>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</si>
  <si>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</si>
  <si>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</si>
  <si>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</si>
  <si>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</si>
  <si>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</si>
  <si>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</si>
  <si>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</si>
  <si>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</si>
  <si>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</si>
  <si>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</si>
  <si>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</si>
  <si>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</si>
  <si>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</si>
  <si>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</si>
  <si>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</si>
  <si>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</si>
  <si>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</si>
  <si>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</si>
  <si>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</si>
  <si>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</si>
  <si>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</si>
  <si>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</si>
  <si>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</si>
  <si>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</si>
  <si>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</si>
  <si>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</si>
  <si>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</si>
  <si>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</si>
  <si>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</si>
  <si>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</si>
  <si>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</si>
  <si>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</si>
  <si>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</si>
  <si>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</si>
  <si>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</si>
  <si>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</si>
  <si>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</si>
  <si>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</si>
  <si>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</si>
  <si>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</si>
  <si>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</si>
  <si>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</si>
  <si>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</si>
  <si>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</si>
  <si>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</si>
  <si>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</si>
  <si>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</si>
  <si>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</si>
  <si>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</si>
  <si>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</si>
  <si>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</si>
  <si>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</si>
  <si>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</si>
  <si>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</si>
  <si>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</si>
  <si>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</si>
  <si>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</si>
  <si>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</si>
  <si>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</si>
  <si>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</si>
  <si>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</si>
  <si>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</si>
  <si>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</si>
  <si>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</si>
  <si>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</si>
  <si>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</si>
  <si>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</si>
  <si>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</si>
  <si>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</si>
  <si>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</si>
  <si>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</si>
  <si>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</si>
  <si>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</si>
  <si>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</si>
  <si>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</si>
  <si>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</si>
  <si>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</si>
  <si>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</si>
  <si>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</si>
  <si>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</si>
  <si>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</si>
  <si>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</si>
  <si>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</si>
  <si>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</si>
  <si>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</si>
  <si>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</si>
  <si>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</si>
  <si>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</si>
  <si>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</si>
  <si>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</si>
  <si>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</si>
  <si>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</si>
  <si>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</si>
  <si>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</si>
  <si>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</si>
  <si>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</si>
  <si>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</si>
  <si>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</si>
  <si>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</si>
  <si>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</si>
  <si>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</si>
  <si>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</si>
  <si>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</si>
  <si>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</si>
  <si>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</si>
  <si>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</si>
  <si>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</si>
  <si>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</si>
  <si>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</si>
  <si>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</si>
  <si>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</si>
  <si>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</si>
  <si>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</si>
  <si>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</si>
  <si>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</si>
  <si>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</si>
  <si>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</si>
  <si>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</si>
  <si>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</si>
  <si>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</si>
  <si>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</si>
  <si>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</si>
  <si>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</si>
  <si>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</si>
  <si>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</si>
  <si>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</si>
  <si>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</si>
  <si>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</si>
  <si>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</si>
  <si>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</si>
  <si>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</si>
  <si>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</si>
  <si>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</si>
  <si>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</si>
  <si>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</si>
  <si>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</si>
  <si>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</si>
  <si>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</si>
  <si>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</si>
  <si>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</si>
  <si>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</si>
  <si>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</si>
  <si>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</si>
  <si>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</si>
  <si>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</si>
  <si>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</si>
  <si>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</si>
  <si>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</si>
  <si>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</si>
  <si>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</si>
  <si>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</si>
  <si>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</si>
  <si>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</si>
  <si>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</si>
  <si>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</si>
  <si>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</si>
  <si>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</si>
  <si>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</si>
  <si>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</si>
  <si>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</si>
  <si>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</si>
  <si>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</si>
  <si>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</si>
  <si>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</si>
  <si>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</si>
  <si>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</si>
  <si>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</si>
  <si>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</si>
  <si>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</si>
  <si>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</si>
  <si>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</si>
  <si>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</si>
  <si>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</si>
  <si>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</si>
  <si>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</si>
  <si>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</si>
  <si>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</si>
  <si>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</si>
  <si>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</si>
  <si>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</si>
  <si>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</si>
  <si>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</si>
  <si>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</si>
  <si>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</si>
  <si>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</si>
  <si>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</si>
  <si>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</si>
  <si>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</si>
  <si>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</si>
  <si>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</si>
  <si>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</si>
  <si>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</si>
  <si>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</si>
  <si>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</si>
  <si>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</si>
  <si>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</si>
  <si>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</si>
  <si>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</si>
  <si>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</si>
  <si>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</si>
  <si>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</si>
  <si>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</si>
  <si>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</si>
  <si>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</si>
  <si>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</si>
  <si>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</si>
  <si>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</si>
  <si>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</si>
  <si>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</si>
  <si>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</si>
  <si>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</si>
  <si>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</si>
  <si>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</si>
  <si>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</si>
  <si>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</si>
  <si>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</si>
  <si>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</si>
  <si>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</si>
  <si>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</si>
  <si>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</si>
  <si>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</si>
  <si>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</si>
  <si>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</si>
  <si>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</si>
  <si>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</si>
  <si>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</si>
  <si>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</si>
  <si>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</si>
  <si>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</si>
  <si>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</si>
  <si>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</si>
  <si>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</si>
  <si>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</si>
  <si>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</si>
  <si>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</si>
  <si>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</si>
  <si>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</si>
  <si>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</si>
  <si>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</si>
  <si>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</si>
  <si>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</si>
  <si>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</si>
  <si>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</si>
  <si>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</si>
  <si>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</si>
  <si>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</si>
  <si>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</si>
  <si>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</si>
  <si>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</si>
  <si>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</si>
  <si>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</si>
  <si>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</si>
  <si>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</si>
  <si>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</si>
  <si>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</si>
  <si>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</si>
  <si>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</si>
  <si>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</si>
  <si>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</si>
  <si>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</si>
  <si>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</si>
  <si>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</si>
  <si>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</si>
  <si>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</si>
  <si>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</si>
  <si>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</si>
  <si>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</si>
  <si>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</si>
  <si>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</si>
  <si>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</si>
  <si>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</si>
  <si>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</si>
  <si>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</si>
  <si>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</si>
  <si>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</si>
  <si>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</si>
  <si>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</si>
  <si>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</si>
  <si>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</si>
  <si>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</si>
  <si>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</si>
  <si>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</si>
  <si>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</si>
  <si>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</si>
  <si>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</si>
  <si>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</si>
  <si>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</si>
  <si>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</si>
  <si>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</si>
  <si>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</si>
  <si>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</si>
  <si>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</si>
  <si>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</si>
  <si>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</si>
  <si>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</si>
  <si>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</si>
  <si>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</si>
  <si>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</si>
  <si>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</si>
  <si>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</si>
  <si>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</si>
  <si>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</si>
  <si>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</si>
  <si>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</si>
  <si>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</si>
  <si>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</si>
  <si>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</si>
  <si>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</si>
  <si>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</si>
  <si>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</si>
  <si>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</si>
  <si>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</si>
  <si>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</si>
  <si>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</si>
  <si>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</si>
  <si>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</si>
  <si>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</si>
  <si>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</si>
  <si>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</si>
  <si>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</si>
  <si>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</si>
  <si>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</si>
  <si>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</si>
  <si>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</si>
  <si>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</si>
  <si>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</si>
  <si>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</si>
  <si>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</si>
  <si>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</si>
  <si>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</si>
  <si>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</si>
  <si>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</si>
  <si>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</si>
  <si>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</si>
  <si>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</si>
  <si>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</si>
  <si>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</si>
  <si>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</si>
  <si>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</si>
  <si>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</si>
  <si>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</si>
  <si>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</si>
  <si>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</si>
  <si>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</si>
  <si>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</si>
  <si>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</si>
  <si>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</si>
  <si>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</si>
  <si>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</si>
  <si>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</si>
  <si>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</si>
  <si>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</si>
  <si>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</si>
  <si>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</si>
  <si>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</si>
  <si>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</si>
  <si>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</si>
  <si>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</si>
  <si>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</si>
  <si>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</si>
  <si>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</si>
  <si>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</si>
  <si>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</si>
  <si>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</si>
  <si>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</si>
  <si>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</si>
  <si>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</si>
  <si>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</si>
  <si>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</si>
  <si>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</si>
  <si>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</si>
  <si>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</si>
  <si>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</si>
  <si>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</si>
  <si>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</si>
  <si>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</si>
  <si>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</si>
  <si>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</si>
  <si>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</si>
  <si>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</si>
  <si>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</si>
  <si>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</si>
  <si>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</si>
  <si>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</si>
  <si>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</si>
  <si>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</si>
  <si>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</si>
  <si>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</si>
  <si>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</si>
  <si>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</si>
  <si>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</si>
  <si>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</si>
  <si>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</si>
  <si>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</si>
  <si>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</si>
  <si>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</si>
  <si>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</si>
  <si>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</si>
  <si>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</si>
  <si>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</si>
  <si>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</si>
  <si>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</si>
  <si>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</si>
  <si>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</si>
  <si>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</si>
  <si>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</si>
  <si>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</si>
  <si>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</si>
  <si>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</si>
  <si>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</si>
  <si>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</si>
  <si>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</si>
  <si>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</si>
  <si>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</si>
  <si>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</si>
  <si>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</si>
  <si>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</si>
  <si>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</si>
  <si>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</si>
  <si>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</si>
  <si>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</si>
  <si>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</si>
  <si>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</si>
  <si>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</si>
  <si>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</si>
  <si>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</si>
  <si>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</si>
  <si>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</si>
  <si>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</si>
  <si>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</si>
  <si>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</si>
  <si>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</si>
  <si>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</si>
  <si>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</si>
  <si>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</si>
  <si>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</si>
  <si>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</si>
  <si>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</si>
  <si>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</si>
  <si>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</si>
  <si>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</si>
  <si>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</si>
  <si>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</si>
  <si>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</si>
  <si>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</si>
  <si>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</si>
  <si>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</si>
  <si>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</si>
  <si>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</si>
  <si>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</si>
  <si>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</si>
  <si>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</si>
  <si>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</si>
  <si>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</si>
  <si>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</si>
  <si>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</si>
  <si>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</si>
  <si>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</si>
  <si>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</si>
  <si>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</si>
  <si>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</si>
  <si>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</si>
  <si>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</si>
  <si>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</si>
  <si>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</si>
  <si>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</si>
  <si>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</si>
  <si>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</si>
  <si>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</si>
  <si>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</si>
  <si>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</si>
  <si>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</si>
  <si>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</si>
  <si>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</si>
  <si>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</si>
  <si>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</si>
  <si>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</si>
  <si>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</si>
  <si>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</si>
  <si>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</si>
  <si>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</si>
  <si>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</si>
  <si>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</si>
  <si>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</si>
  <si>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</si>
  <si>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</si>
  <si>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</si>
  <si>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</si>
  <si>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</si>
  <si>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</si>
  <si>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</si>
  <si>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</si>
  <si>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</si>
  <si>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</si>
  <si>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</si>
  <si>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</si>
  <si>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</si>
  <si>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</si>
  <si>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</si>
  <si>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</si>
  <si>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</si>
  <si>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</si>
  <si>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</si>
  <si>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</si>
  <si>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</si>
  <si>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</si>
  <si>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</si>
  <si>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</si>
  <si>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</si>
  <si>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</si>
  <si>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</si>
  <si>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</si>
  <si>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</si>
  <si>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</si>
  <si>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</si>
  <si>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</si>
  <si>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</si>
  <si>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</si>
  <si>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</si>
  <si>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</si>
  <si>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</si>
  <si>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</si>
  <si>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</si>
  <si>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</si>
  <si>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</si>
  <si>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</si>
  <si>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</si>
  <si>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</si>
  <si>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</si>
  <si>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</si>
  <si>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</si>
  <si>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</si>
  <si>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</si>
  <si>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</si>
  <si>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</si>
  <si>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</si>
  <si>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</si>
  <si>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</si>
  <si>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</si>
  <si>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</si>
  <si>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</si>
  <si>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</si>
  <si>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</si>
  <si>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</si>
  <si>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</si>
  <si>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</si>
  <si>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</si>
  <si>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</si>
  <si>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</si>
  <si>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</si>
  <si>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</si>
  <si>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</si>
  <si>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</si>
  <si>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</si>
  <si>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</si>
  <si>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</si>
  <si>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</si>
  <si>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</si>
  <si>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</si>
  <si>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</si>
  <si>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</si>
  <si>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</si>
  <si>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</si>
  <si>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</si>
  <si>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</si>
  <si>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</si>
  <si>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</si>
  <si>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</si>
  <si>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</si>
  <si>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</si>
  <si>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</si>
  <si>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</si>
  <si>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</si>
  <si>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</si>
  <si>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</si>
  <si>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</si>
  <si>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</si>
  <si>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</si>
  <si>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</si>
  <si>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</si>
  <si>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</si>
  <si>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</si>
  <si>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</si>
  <si>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</si>
  <si>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</si>
  <si>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</si>
  <si>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</si>
  <si>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</si>
  <si>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</si>
  <si>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</si>
  <si>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</si>
  <si>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</si>
  <si>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</si>
  <si>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</si>
  <si>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</si>
  <si>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</si>
  <si>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</si>
  <si>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</si>
  <si>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</si>
  <si>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</si>
  <si>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</si>
  <si>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</si>
  <si>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</si>
  <si>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</si>
  <si>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</si>
  <si>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</si>
  <si>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</si>
  <si>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</si>
  <si>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</si>
  <si>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</si>
  <si>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</si>
  <si>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</si>
  <si>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</si>
  <si>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</si>
  <si>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</si>
  <si>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</si>
  <si>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</si>
  <si>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</si>
  <si>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</si>
  <si>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</si>
  <si>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</si>
  <si>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</si>
  <si>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</si>
  <si>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</si>
  <si>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</si>
  <si>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</si>
  <si>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</si>
  <si>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</si>
  <si>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</si>
  <si>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</si>
  <si>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</si>
  <si>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</si>
  <si>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</si>
  <si>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</si>
  <si>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</si>
  <si>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</si>
  <si>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</si>
  <si>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</si>
  <si>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</si>
  <si>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</si>
  <si>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</si>
  <si>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</si>
  <si>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</si>
  <si>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</si>
  <si>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</si>
  <si>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</si>
  <si>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</si>
  <si>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</si>
  <si>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</si>
  <si>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</si>
  <si>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</si>
  <si>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</si>
  <si>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</si>
  <si>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</si>
  <si>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</si>
  <si>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</si>
  <si>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</si>
  <si>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</si>
  <si>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</si>
  <si>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</si>
  <si>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</si>
  <si>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</si>
  <si>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</si>
  <si>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</si>
  <si>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</si>
  <si>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</si>
  <si>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</si>
  <si>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</si>
  <si>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</si>
  <si>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</si>
  <si>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</si>
  <si>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</si>
  <si>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</si>
  <si>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</si>
  <si>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</si>
  <si>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</si>
  <si>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</si>
  <si>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</si>
  <si>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</si>
  <si>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</si>
  <si>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</si>
  <si>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</si>
  <si>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</si>
  <si>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</si>
  <si>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</si>
  <si>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</si>
  <si>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</si>
  <si>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</si>
  <si>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</si>
  <si>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</si>
  <si>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</si>
  <si>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</si>
  <si>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</si>
  <si>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</si>
  <si>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</si>
  <si>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</si>
  <si>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</si>
  <si>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</si>
  <si>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</si>
  <si>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</si>
  <si>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</si>
  <si>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</si>
  <si>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</si>
  <si>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</si>
  <si>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</si>
  <si>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</si>
  <si>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</si>
  <si>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</si>
  <si>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</si>
  <si>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</si>
  <si>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</si>
  <si>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</si>
  <si>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</si>
  <si>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</si>
  <si>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</si>
  <si>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</si>
  <si>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</si>
  <si>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</si>
  <si>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</si>
  <si>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</si>
  <si>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</si>
  <si>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</si>
  <si>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</si>
  <si>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</si>
  <si>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</si>
  <si>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</si>
  <si>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</si>
  <si>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</si>
  <si>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</si>
  <si>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</si>
  <si>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</si>
  <si>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</si>
  <si>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</si>
  <si>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</si>
  <si>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</si>
  <si>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</si>
  <si>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</si>
  <si>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</si>
  <si>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</si>
  <si>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</si>
  <si>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</si>
  <si>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</si>
  <si>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</si>
  <si>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</si>
  <si>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</si>
  <si>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</si>
  <si>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</si>
  <si>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</si>
  <si>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</si>
  <si>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</si>
  <si>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</si>
  <si>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</si>
  <si>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</si>
  <si>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</si>
  <si>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</si>
  <si>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</si>
  <si>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</si>
  <si>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</si>
  <si>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</si>
  <si>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</si>
  <si>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</si>
  <si>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</si>
  <si>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</si>
  <si>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</si>
  <si>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</si>
  <si>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</si>
  <si>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</si>
  <si>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</si>
  <si>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</si>
  <si>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</si>
  <si>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</si>
  <si>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</si>
  <si>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</si>
  <si>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</si>
  <si>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</si>
  <si>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</si>
  <si>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</si>
  <si>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</si>
  <si>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</si>
  <si>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</si>
  <si>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</si>
  <si>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</si>
  <si>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</si>
  <si>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</si>
  <si>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</si>
  <si>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</si>
  <si>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</si>
  <si>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</si>
  <si>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</si>
  <si>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</si>
  <si>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</si>
  <si>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</si>
  <si>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</si>
  <si>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</si>
  <si>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</si>
  <si>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</si>
  <si>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</si>
  <si>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</si>
  <si>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</si>
  <si>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</si>
  <si>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</si>
  <si>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</si>
  <si>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</si>
  <si>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</si>
  <si>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</si>
  <si>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</si>
  <si>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</si>
  <si>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</si>
  <si>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</si>
  <si>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</si>
  <si>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</si>
  <si>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</si>
  <si>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</si>
  <si>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</si>
  <si>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</si>
  <si>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</si>
  <si>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</si>
  <si>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</si>
  <si>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</si>
  <si>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</si>
  <si>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</si>
  <si>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</si>
  <si>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</si>
  <si>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</si>
  <si>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</si>
  <si>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</si>
  <si>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</si>
  <si>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</si>
  <si>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</si>
  <si>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</si>
  <si>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</si>
  <si>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</si>
  <si>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</si>
  <si>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</si>
  <si>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</si>
  <si>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</si>
  <si>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</si>
  <si>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</si>
  <si>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</si>
  <si>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</si>
  <si>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</si>
  <si>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</si>
  <si>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</si>
  <si>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</si>
  <si>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</si>
  <si>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</si>
  <si>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</si>
  <si>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</si>
  <si>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</si>
  <si>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</si>
  <si>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</si>
  <si>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</si>
  <si>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</si>
  <si>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</si>
  <si>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</si>
  <si>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</si>
  <si>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</si>
  <si>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</si>
  <si>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</si>
  <si>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</si>
  <si>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</si>
  <si>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</si>
  <si>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</si>
  <si>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</si>
  <si>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</si>
  <si>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</si>
  <si>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</si>
  <si>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</si>
  <si>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</si>
  <si>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</si>
  <si>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</si>
  <si>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</si>
  <si>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</si>
  <si>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</si>
  <si>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</si>
  <si>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</si>
  <si>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</si>
  <si>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</si>
  <si>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</si>
  <si>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</si>
  <si>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</si>
  <si>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</si>
  <si>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</si>
  <si>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</si>
  <si>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</si>
  <si>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</si>
  <si>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</si>
  <si>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</si>
  <si>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</si>
  <si>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</si>
  <si>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</si>
  <si>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</si>
  <si>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</si>
  <si>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</si>
  <si>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</si>
  <si>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</si>
  <si>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</si>
  <si>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</si>
  <si>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</si>
  <si>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</si>
  <si>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</si>
  <si>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</si>
  <si>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</si>
  <si>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</si>
  <si>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</si>
  <si>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</si>
  <si>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</si>
  <si>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</si>
  <si>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</si>
  <si>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</si>
  <si>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</si>
  <si>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</si>
  <si>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</si>
  <si>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</si>
  <si>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</si>
  <si>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</si>
  <si>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</si>
  <si>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</si>
  <si>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</si>
  <si>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</si>
  <si>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</si>
  <si>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</si>
  <si>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</si>
  <si>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</si>
  <si>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</si>
  <si>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</si>
  <si>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</si>
  <si>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</si>
  <si>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</si>
  <si>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</si>
  <si>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</si>
  <si>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</si>
  <si>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</si>
  <si>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</si>
  <si>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</si>
  <si>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</si>
  <si>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</si>
  <si>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</si>
  <si>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</si>
  <si>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</si>
  <si>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</si>
  <si>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</si>
  <si>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</si>
  <si>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</si>
  <si>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</si>
  <si>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</si>
  <si>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</si>
  <si>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</si>
  <si>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</si>
  <si>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</si>
  <si>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</si>
  <si>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</si>
  <si>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</si>
  <si>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</si>
  <si>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</si>
  <si>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</si>
  <si>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</si>
  <si>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</si>
  <si>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</si>
  <si>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</si>
  <si>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</si>
  <si>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</si>
  <si>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</si>
  <si>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</si>
  <si>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</si>
  <si>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</si>
  <si>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</si>
  <si>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</si>
  <si>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</si>
  <si>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</si>
  <si>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</si>
  <si>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</si>
  <si>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</si>
  <si>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</si>
  <si>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</si>
  <si>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</si>
  <si>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</si>
  <si>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</si>
  <si>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</si>
  <si>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</si>
  <si>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</si>
  <si>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</si>
  <si>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</si>
  <si>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</si>
  <si>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</si>
  <si>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</si>
  <si>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</si>
  <si>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</si>
  <si>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</si>
  <si>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</si>
  <si>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</si>
  <si>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</si>
  <si>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</si>
  <si>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</si>
  <si>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</si>
  <si>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</si>
  <si>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</si>
  <si>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</si>
  <si>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</si>
  <si>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</si>
  <si>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</si>
  <si>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</si>
  <si>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</si>
  <si>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</si>
  <si>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</si>
  <si>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</si>
  <si>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</si>
  <si>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</si>
  <si>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</si>
  <si>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</si>
  <si>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</si>
  <si>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</si>
  <si>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</si>
  <si>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</si>
  <si>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</si>
  <si>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</si>
  <si>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</si>
  <si>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</si>
  <si>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</si>
  <si>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</si>
  <si>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</si>
  <si>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</si>
  <si>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</si>
  <si>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</si>
  <si>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</si>
  <si>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</si>
  <si>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</si>
  <si>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</si>
  <si>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</si>
  <si>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</si>
  <si>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</si>
  <si>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</si>
  <si>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</si>
  <si>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</si>
  <si>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</si>
  <si>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</si>
  <si>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</si>
  <si>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</si>
  <si>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</si>
  <si>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</si>
  <si>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</si>
  <si>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</si>
  <si>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</si>
  <si>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</si>
  <si>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</si>
  <si>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</si>
  <si>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</si>
  <si>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</si>
  <si>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</si>
  <si>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</si>
  <si>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</si>
  <si>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</si>
  <si>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</si>
  <si>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</si>
  <si>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</si>
  <si>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</si>
  <si>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</si>
  <si>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</si>
  <si>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</si>
  <si>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</si>
  <si>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</si>
  <si>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</si>
  <si>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</si>
  <si>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</si>
  <si>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</si>
  <si>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</si>
  <si>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</si>
  <si>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</si>
  <si>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</si>
  <si>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</si>
  <si>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</si>
  <si>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</si>
  <si>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</si>
  <si>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</si>
  <si>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</si>
  <si>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</si>
  <si>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</si>
  <si>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</si>
  <si>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</si>
  <si>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</si>
  <si>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</si>
  <si>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</si>
  <si>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</si>
  <si>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</si>
  <si>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</si>
  <si>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</si>
  <si>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</si>
  <si>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</si>
  <si>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</si>
  <si>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</si>
  <si>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</si>
  <si>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</si>
  <si>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</si>
  <si>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</si>
  <si>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</si>
  <si>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</si>
  <si>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</si>
  <si>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</si>
  <si>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</si>
  <si>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</si>
  <si>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</si>
  <si>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</si>
  <si>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</si>
  <si>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</si>
  <si>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</si>
  <si>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</si>
  <si>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</si>
  <si>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</si>
  <si>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</si>
  <si>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</si>
  <si>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</si>
  <si>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</si>
  <si>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</si>
  <si>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</si>
  <si>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</si>
  <si>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</si>
  <si>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</si>
  <si>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</si>
  <si>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</si>
  <si>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</si>
  <si>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</si>
  <si>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</si>
  <si>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</si>
  <si>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</si>
  <si>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</si>
  <si>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</si>
  <si>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</si>
  <si>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</si>
  <si>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</si>
  <si>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</si>
  <si>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</si>
  <si>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</si>
  <si>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</si>
  <si>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</si>
  <si>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</si>
  <si>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</si>
  <si>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</si>
  <si>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</si>
  <si>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</si>
  <si>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</si>
  <si>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</si>
  <si>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</si>
  <si>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</si>
  <si>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</si>
  <si>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</si>
  <si>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</si>
  <si>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</si>
  <si>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</si>
  <si>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</si>
  <si>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</si>
  <si>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</si>
  <si>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</si>
  <si>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</si>
  <si>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</si>
  <si>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</si>
  <si>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</si>
  <si>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</si>
  <si>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</si>
  <si>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</si>
  <si>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</si>
  <si>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</si>
  <si>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</si>
  <si>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</si>
  <si>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</si>
  <si>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</si>
  <si>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</si>
  <si>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</si>
  <si>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</si>
  <si>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</si>
  <si>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</si>
  <si>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</si>
  <si>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</si>
  <si>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</si>
  <si>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</si>
  <si>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</si>
  <si>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</si>
  <si>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</si>
  <si>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</si>
  <si>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</si>
  <si>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</si>
  <si>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</si>
  <si>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</si>
  <si>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</si>
  <si>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</si>
  <si>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</si>
  <si>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</si>
  <si>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</si>
  <si>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</si>
  <si>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</si>
  <si>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</si>
  <si>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</si>
  <si>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</si>
  <si>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</si>
  <si>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</si>
  <si>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</si>
  <si>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</si>
  <si>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</si>
  <si>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</si>
  <si>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</si>
  <si>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</si>
  <si>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</si>
  <si>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</si>
  <si>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</si>
  <si>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</si>
  <si>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</si>
  <si>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</si>
  <si>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</si>
  <si>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</si>
  <si>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</si>
  <si>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</si>
  <si>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</si>
  <si>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</si>
  <si>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</si>
  <si>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</si>
  <si>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</si>
  <si>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</si>
  <si>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</si>
  <si>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</si>
  <si>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</si>
  <si>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</si>
  <si>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</si>
  <si>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</si>
  <si>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</si>
  <si>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</si>
  <si>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</si>
  <si>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</si>
  <si>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</si>
  <si>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</si>
  <si>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</si>
  <si>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</si>
  <si>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</si>
  <si>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</si>
  <si>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</si>
  <si>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</si>
  <si>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</si>
  <si>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</si>
  <si>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</si>
  <si>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</si>
  <si>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</si>
  <si>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</si>
  <si>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</si>
  <si>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</si>
  <si>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</si>
  <si>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</si>
  <si>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</si>
  <si>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</si>
  <si>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</si>
  <si>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</si>
  <si>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</si>
  <si>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</si>
  <si>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</si>
  <si>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</si>
  <si>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</si>
  <si>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</si>
  <si>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</si>
  <si>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</si>
  <si>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</si>
  <si>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</si>
  <si>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</si>
  <si>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</si>
  <si>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</si>
  <si>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</si>
  <si>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</si>
  <si>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</si>
  <si>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</si>
  <si>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</si>
  <si>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</si>
  <si>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</si>
  <si>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</si>
  <si>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</si>
  <si>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</si>
  <si>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</si>
  <si>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</si>
  <si>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</si>
  <si>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</si>
  <si>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</si>
  <si>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</si>
  <si>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</si>
  <si>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</si>
  <si>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</si>
  <si>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</si>
  <si>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</si>
  <si>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</si>
  <si>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</si>
  <si>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</si>
  <si>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</si>
  <si>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</si>
  <si>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</si>
  <si>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</si>
  <si>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</si>
  <si>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</si>
  <si>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</si>
  <si>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</si>
  <si>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</si>
  <si>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</si>
  <si>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</si>
  <si>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</si>
  <si>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</si>
  <si>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</si>
  <si>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</si>
  <si>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</si>
  <si>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</si>
  <si>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</si>
  <si>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</si>
  <si>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</si>
  <si>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</si>
  <si>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</si>
  <si>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</si>
  <si>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</si>
  <si>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</si>
  <si>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</si>
  <si>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</si>
  <si>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</si>
  <si>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</si>
  <si>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</si>
  <si>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</si>
  <si>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</si>
  <si>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</si>
  <si>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</si>
  <si>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</si>
  <si>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</si>
  <si>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</si>
  <si>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</si>
  <si>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</si>
  <si>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</si>
  <si>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</si>
  <si>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</si>
  <si>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</si>
  <si>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</si>
  <si>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</si>
  <si>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</si>
  <si>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</si>
  <si>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</si>
  <si>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</si>
  <si>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</si>
  <si>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</si>
  <si>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</si>
  <si>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</si>
  <si>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</si>
  <si>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</si>
  <si>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</si>
  <si>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</si>
  <si>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</si>
  <si>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</si>
  <si>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</si>
  <si>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</si>
  <si>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</si>
  <si>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</si>
  <si>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</si>
  <si>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</si>
  <si>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</si>
  <si>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</si>
  <si>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</si>
  <si>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</si>
  <si>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</si>
  <si>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</si>
  <si>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</si>
  <si>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</si>
  <si>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</si>
  <si>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</si>
  <si>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</si>
  <si>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</si>
  <si>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</si>
  <si>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</si>
  <si>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</si>
  <si>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</si>
  <si>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</si>
  <si>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</si>
  <si>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</si>
  <si>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</si>
  <si>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</si>
  <si>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</si>
  <si>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</si>
  <si>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</si>
  <si>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</si>
  <si>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</si>
  <si>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</si>
  <si>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</si>
  <si>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</si>
  <si>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</si>
  <si>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</si>
  <si>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</si>
  <si>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</si>
  <si>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</si>
  <si>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</si>
  <si>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</si>
  <si>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</si>
  <si>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</si>
  <si>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</si>
  <si>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</si>
  <si>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</si>
  <si>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</si>
  <si>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</si>
  <si>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</si>
  <si>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</si>
  <si>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</si>
  <si>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</si>
  <si>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</si>
  <si>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</si>
  <si>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</si>
  <si>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</si>
  <si>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</si>
  <si>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</si>
  <si>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</si>
  <si>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</si>
  <si>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</si>
  <si>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</si>
  <si>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</si>
  <si>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</si>
  <si>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</si>
  <si>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</si>
  <si>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</si>
  <si>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</si>
  <si>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</si>
  <si>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</si>
  <si>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</si>
  <si>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</si>
  <si>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</si>
  <si>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</si>
  <si>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</si>
  <si>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</si>
  <si>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</si>
  <si>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</si>
  <si>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</si>
  <si>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</si>
  <si>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</si>
  <si>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</si>
  <si>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</si>
  <si>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</si>
  <si>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</si>
  <si>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</si>
  <si>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</si>
  <si>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</si>
  <si>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</si>
  <si>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</si>
  <si>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</si>
  <si>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</si>
  <si>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</si>
  <si>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</si>
  <si>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</si>
  <si>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</si>
  <si>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</si>
  <si>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</si>
  <si>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</si>
  <si>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</si>
  <si>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</si>
  <si>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</si>
  <si>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</si>
  <si>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</si>
  <si>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</si>
  <si>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</si>
  <si>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</si>
  <si>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</si>
  <si>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</si>
  <si>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</si>
  <si>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</si>
  <si>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</si>
  <si>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</si>
  <si>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</si>
  <si>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</si>
  <si>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</si>
  <si>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</si>
  <si>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</si>
  <si>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</si>
  <si>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</si>
  <si>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</si>
  <si>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</si>
  <si>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</si>
  <si>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</si>
  <si>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</si>
  <si>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</si>
  <si>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</si>
  <si>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</si>
  <si>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</si>
  <si>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</si>
  <si>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</si>
  <si>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</si>
  <si>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</si>
  <si>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</si>
  <si>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</si>
  <si>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</si>
  <si>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</si>
  <si>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</si>
  <si>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</si>
  <si>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</si>
  <si>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</si>
  <si>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</si>
  <si>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</si>
  <si>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</si>
  <si>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</si>
  <si>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</si>
  <si>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</si>
  <si>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</si>
  <si>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</si>
  <si>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</si>
  <si>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</si>
  <si>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</si>
  <si>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</si>
  <si>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</si>
  <si>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</si>
  <si>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</si>
  <si>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</si>
  <si>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</si>
  <si>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</si>
  <si>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</si>
  <si>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</si>
  <si>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</si>
  <si>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</si>
  <si>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</si>
  <si>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</si>
  <si>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</si>
  <si>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</si>
  <si>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</si>
  <si>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</si>
  <si>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</si>
  <si>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</si>
  <si>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</si>
  <si>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</si>
  <si>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</si>
  <si>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</si>
  <si>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</si>
  <si>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</si>
  <si>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</si>
  <si>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</si>
  <si>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</si>
  <si>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</si>
  <si>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</si>
  <si>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</si>
  <si>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</si>
  <si>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</si>
  <si>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</si>
  <si>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</si>
  <si>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</si>
  <si>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</si>
  <si>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</si>
  <si>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</si>
  <si>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</si>
  <si>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</si>
  <si>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</si>
  <si>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</si>
  <si>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</si>
  <si>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</si>
  <si>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</si>
  <si>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</si>
  <si>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</si>
  <si>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</si>
  <si>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</si>
  <si>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</si>
  <si>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</si>
  <si>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</si>
  <si>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</si>
  <si>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</si>
  <si>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</si>
  <si>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</si>
  <si>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</si>
  <si>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</si>
  <si>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</si>
  <si>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</si>
  <si>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</si>
  <si>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</si>
  <si>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</si>
  <si>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</si>
  <si>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</si>
  <si>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</si>
  <si>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</si>
  <si>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</si>
  <si>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</si>
  <si>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</si>
  <si>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</si>
  <si>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</si>
  <si>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</si>
  <si>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</si>
  <si>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</si>
  <si>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</si>
  <si>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</si>
  <si>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</si>
  <si>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</si>
  <si>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</si>
  <si>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</si>
  <si>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</si>
  <si>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</si>
  <si>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</si>
  <si>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</si>
  <si>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</si>
  <si>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</si>
  <si>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</si>
  <si>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</si>
  <si>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</si>
  <si>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</si>
  <si>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</si>
  <si>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</si>
  <si>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</si>
  <si>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</si>
  <si>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</si>
  <si>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</si>
  <si>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</si>
  <si>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</si>
  <si>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</si>
  <si>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</si>
  <si>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</si>
  <si>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</si>
  <si>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</si>
  <si>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</si>
  <si>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</si>
  <si>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</si>
  <si>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</si>
  <si>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</si>
  <si>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</si>
  <si>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</si>
  <si>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</si>
  <si>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</si>
  <si>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</si>
  <si>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</si>
  <si>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</si>
  <si>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</si>
  <si>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</si>
  <si>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</si>
  <si>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</si>
  <si>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</si>
  <si>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</si>
  <si>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</si>
  <si>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</si>
  <si>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</si>
  <si>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</si>
  <si>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</si>
  <si>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</si>
  <si>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</si>
  <si>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</si>
  <si>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</si>
  <si>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</si>
  <si>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</si>
  <si>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</si>
  <si>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</si>
  <si>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</si>
  <si>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</si>
  <si>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</si>
  <si>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</si>
  <si>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</si>
  <si>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</si>
  <si>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</si>
  <si>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</si>
  <si>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</si>
  <si>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</si>
  <si>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</si>
  <si>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</si>
  <si>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</si>
  <si>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</si>
  <si>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</si>
  <si>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</si>
  <si>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</si>
  <si>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</si>
  <si>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</si>
  <si>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</si>
  <si>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</si>
  <si>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</si>
  <si>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</si>
  <si>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</si>
  <si>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</si>
  <si>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</si>
  <si>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</si>
  <si>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</si>
  <si>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</si>
  <si>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</si>
  <si>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</si>
  <si>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</si>
  <si>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</si>
  <si>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</si>
  <si>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</si>
  <si>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</si>
  <si>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</si>
  <si>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</si>
  <si>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</si>
  <si>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</si>
  <si>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</si>
  <si>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</si>
  <si>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</si>
  <si>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</si>
  <si>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</si>
  <si>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</si>
  <si>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</si>
  <si>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</si>
  <si>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</si>
  <si>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</si>
  <si>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</si>
  <si>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</si>
  <si>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</si>
  <si>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</si>
  <si>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</si>
  <si>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</si>
  <si>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</si>
  <si>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</si>
  <si>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</si>
  <si>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</si>
  <si>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</si>
  <si>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</si>
  <si>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</si>
  <si>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</si>
  <si>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</si>
  <si>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</si>
  <si>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</si>
  <si>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</si>
  <si>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</si>
  <si>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</si>
  <si>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</si>
  <si>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</si>
  <si>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</si>
  <si>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</si>
  <si>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</si>
  <si>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</si>
  <si>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</si>
  <si>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</si>
  <si>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</si>
  <si>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</si>
  <si>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</si>
  <si>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</si>
  <si>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</si>
  <si>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</si>
  <si>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</si>
  <si>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</si>
  <si>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</si>
  <si>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</si>
  <si>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</si>
  <si>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</si>
  <si>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</si>
  <si>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</si>
  <si>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</si>
  <si>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</si>
  <si>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</si>
  <si>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</si>
  <si>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</si>
  <si>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</si>
  <si>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</si>
  <si>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</si>
  <si>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</si>
  <si>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</si>
  <si>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</si>
  <si>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</si>
  <si>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</si>
  <si>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</si>
  <si>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</si>
  <si>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</si>
  <si>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</si>
  <si>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</si>
  <si>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</si>
  <si>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</si>
  <si>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</si>
  <si>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</si>
  <si>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</si>
  <si>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</si>
  <si>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</si>
  <si>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</si>
  <si>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</si>
  <si>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</si>
  <si>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</si>
  <si>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</si>
  <si>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</si>
  <si>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</si>
  <si>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</si>
  <si>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</si>
  <si>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</si>
  <si>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</si>
  <si>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</si>
  <si>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</si>
  <si>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</si>
  <si>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</si>
  <si>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</si>
  <si>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</si>
  <si>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</si>
  <si>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</si>
  <si>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</si>
  <si>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</si>
  <si>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</si>
  <si>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</si>
  <si>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</si>
  <si>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</si>
  <si>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</si>
  <si>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</si>
  <si>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</si>
  <si>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</si>
  <si>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</si>
  <si>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</si>
  <si>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</si>
  <si>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</si>
  <si>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</si>
  <si>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</si>
  <si>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</si>
  <si>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</si>
  <si>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</si>
  <si>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</si>
  <si>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</si>
  <si>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</si>
  <si>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</si>
  <si>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</si>
  <si>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</si>
  <si>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</si>
  <si>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</si>
  <si>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</si>
  <si>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</si>
  <si>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</si>
  <si>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</si>
  <si>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</si>
  <si>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</si>
  <si>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</si>
  <si>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</si>
  <si>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</si>
  <si>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</si>
  <si>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</si>
  <si>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</si>
  <si>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</si>
  <si>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</si>
  <si>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</si>
  <si>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</si>
  <si>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</si>
  <si>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</si>
  <si>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</si>
  <si>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</si>
  <si>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</si>
  <si>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</si>
  <si>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</si>
  <si>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</si>
  <si>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</si>
  <si>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</si>
  <si>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</si>
  <si>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</si>
  <si>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</si>
  <si>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</si>
  <si>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</si>
  <si>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</si>
  <si>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</si>
  <si>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</si>
  <si>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</si>
  <si>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</si>
  <si>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</si>
  <si>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</si>
  <si>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</si>
  <si>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</si>
  <si>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</si>
  <si>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</si>
  <si>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</si>
  <si>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</si>
  <si>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</si>
  <si>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</si>
  <si>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</si>
  <si>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</si>
  <si>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</si>
  <si>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</si>
  <si>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</si>
  <si>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</si>
  <si>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</si>
  <si>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</si>
  <si>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</si>
  <si>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</si>
  <si>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</si>
  <si>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</si>
  <si>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</si>
  <si>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</si>
  <si>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</si>
  <si>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</si>
  <si>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</si>
  <si>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</si>
  <si>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</si>
  <si>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</si>
  <si>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</si>
  <si>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</si>
  <si>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</si>
  <si>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</si>
  <si>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</si>
  <si>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</si>
  <si>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</si>
  <si>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</si>
  <si>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</si>
  <si>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</si>
  <si>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</si>
  <si>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</si>
  <si>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</si>
  <si>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</si>
  <si>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</si>
  <si>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</si>
  <si>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</si>
  <si>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</si>
  <si>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</si>
  <si>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</si>
  <si>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</si>
  <si>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</si>
  <si>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</si>
  <si>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</si>
  <si>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</si>
  <si>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</si>
  <si>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</si>
  <si>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</si>
  <si>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</si>
  <si>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</si>
  <si>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</si>
  <si>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</si>
  <si>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</si>
  <si>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</si>
  <si>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</si>
  <si>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</si>
  <si>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</si>
  <si>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</si>
  <si>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</si>
  <si>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</si>
  <si>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</si>
  <si>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</si>
  <si>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</si>
  <si>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</si>
  <si>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</si>
  <si>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</si>
  <si>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</si>
  <si>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</si>
  <si>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</si>
  <si>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</si>
  <si>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</si>
  <si>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</si>
  <si>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</si>
  <si>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</si>
  <si>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</si>
  <si>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</si>
  <si>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</si>
  <si>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</si>
  <si>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</si>
  <si>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</si>
  <si>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</si>
  <si>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</si>
  <si>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</si>
  <si>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</si>
  <si>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</si>
  <si>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</si>
  <si>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</si>
  <si>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</si>
  <si>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</si>
  <si>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</si>
  <si>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</si>
  <si>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</si>
  <si>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</si>
  <si>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</si>
  <si>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</si>
  <si>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</si>
  <si>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</si>
  <si>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</si>
  <si>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</si>
  <si>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</si>
  <si>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</si>
  <si>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</si>
  <si>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</si>
  <si>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</si>
  <si>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</si>
  <si>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</si>
  <si>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</si>
  <si>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</si>
  <si>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</si>
  <si>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</si>
  <si>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</si>
  <si>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</si>
  <si>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</si>
  <si>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</si>
  <si>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</si>
  <si>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</si>
  <si>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</si>
  <si>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</si>
  <si>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</si>
  <si>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</si>
  <si>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</si>
  <si>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</si>
  <si>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</si>
  <si>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</si>
  <si>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</si>
  <si>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</si>
  <si>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</si>
  <si>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</si>
  <si>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</si>
  <si>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</si>
  <si>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</si>
  <si>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</si>
  <si>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</si>
  <si>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</si>
  <si>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</si>
  <si>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</si>
  <si>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</si>
  <si>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</si>
  <si>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</si>
  <si>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</si>
  <si>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</si>
  <si>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</si>
  <si>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</si>
  <si>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</si>
  <si>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</si>
  <si>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</si>
  <si>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</si>
  <si>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</si>
  <si>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</si>
  <si>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</si>
  <si>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</si>
  <si>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</si>
  <si>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</si>
  <si>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</si>
  <si>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</si>
  <si>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</si>
  <si>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</si>
  <si>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</si>
  <si>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</si>
  <si>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</si>
  <si>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</si>
  <si>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</si>
  <si>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</si>
  <si>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</si>
  <si>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</si>
  <si>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</si>
  <si>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</si>
  <si>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</si>
  <si>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</si>
  <si>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</si>
  <si>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</si>
  <si>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</si>
  <si>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</si>
  <si>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</si>
  <si>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</si>
  <si>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</si>
  <si>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</si>
  <si>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</si>
  <si>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</si>
  <si>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</si>
  <si>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</si>
  <si>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</si>
  <si>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</si>
  <si>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</si>
  <si>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</si>
  <si>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</si>
  <si>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</si>
  <si>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</si>
  <si>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</si>
  <si>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</si>
  <si>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</si>
  <si>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</si>
  <si>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</si>
  <si>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</si>
  <si>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</si>
  <si>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</si>
  <si>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</si>
  <si>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</si>
  <si>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</si>
  <si>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</si>
  <si>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</si>
  <si>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</si>
  <si>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</si>
  <si>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</si>
  <si>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</si>
  <si>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</si>
  <si>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</si>
  <si>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</si>
  <si>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</si>
  <si>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</si>
  <si>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</si>
  <si>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</si>
  <si>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</si>
  <si>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</si>
  <si>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</si>
  <si>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</si>
  <si>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</si>
  <si>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</si>
  <si>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</si>
  <si>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</si>
  <si>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</si>
  <si>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</si>
  <si>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</si>
  <si>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</si>
  <si>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</si>
  <si>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</si>
  <si>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</si>
  <si>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</si>
  <si>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</si>
  <si>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</si>
  <si>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</si>
  <si>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</si>
  <si>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</si>
  <si>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</si>
  <si>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</si>
  <si>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</si>
  <si>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</si>
  <si>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</si>
  <si>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</si>
  <si>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</si>
  <si>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</si>
  <si>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</si>
  <si>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</si>
  <si>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</si>
  <si>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</si>
  <si>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</si>
  <si>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</si>
  <si>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</si>
  <si>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</si>
  <si>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</si>
  <si>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</si>
  <si>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</si>
  <si>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</si>
  <si>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</si>
  <si>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</si>
  <si>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</si>
  <si>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</si>
  <si>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</si>
  <si>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</si>
  <si>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</si>
  <si>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</si>
  <si>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</si>
  <si>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</si>
  <si>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</si>
  <si>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</si>
  <si>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</si>
  <si>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</si>
  <si>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</si>
  <si>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</si>
  <si>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</si>
  <si>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</si>
  <si>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</si>
  <si>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</si>
  <si>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</si>
  <si>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</si>
  <si>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</si>
  <si>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</si>
  <si>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</si>
  <si>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</si>
  <si>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</si>
  <si>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</si>
  <si>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</si>
  <si>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</si>
  <si>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</si>
  <si>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</si>
  <si>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</si>
  <si>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</si>
  <si>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</si>
  <si>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</si>
  <si>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</si>
  <si>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</si>
  <si>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</si>
  <si>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</si>
  <si>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</si>
  <si>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</si>
  <si>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</si>
  <si>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</si>
  <si>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</si>
  <si>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</si>
  <si>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</si>
  <si>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</si>
  <si>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</si>
  <si>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</si>
  <si>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</si>
  <si>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</si>
  <si>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</si>
  <si>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</si>
  <si>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</si>
  <si>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</si>
  <si>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</si>
  <si>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</si>
  <si>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</si>
  <si>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</si>
  <si>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</si>
  <si>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</si>
  <si>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</si>
  <si>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</si>
  <si>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</si>
  <si>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</si>
  <si>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</si>
  <si>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</si>
  <si>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</si>
  <si>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</si>
  <si>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</si>
  <si>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</si>
  <si>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</si>
  <si>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</si>
  <si>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</si>
  <si>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</si>
  <si>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</si>
  <si>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</si>
  <si>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</si>
  <si>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</si>
  <si>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</si>
  <si>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</si>
  <si>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</si>
  <si>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</si>
  <si>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</si>
  <si>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</si>
  <si>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</si>
  <si>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</si>
  <si>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</si>
  <si>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</si>
  <si>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</si>
  <si>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</si>
  <si>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</si>
  <si>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</si>
  <si>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</si>
  <si>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</si>
  <si>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</si>
  <si>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</si>
  <si>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</si>
  <si>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</si>
  <si>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</si>
  <si>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</si>
  <si>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</si>
  <si>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</si>
  <si>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</si>
  <si>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</si>
  <si>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</si>
  <si>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</si>
  <si>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</si>
  <si>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</si>
  <si>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</si>
  <si>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</si>
  <si>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</si>
  <si>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</si>
  <si>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</si>
  <si>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</si>
  <si>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</si>
  <si>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</si>
  <si>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</si>
  <si>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</si>
  <si>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</si>
  <si>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</si>
  <si>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</si>
  <si>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</si>
  <si>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</si>
  <si>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</si>
  <si>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</si>
  <si>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</si>
  <si>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</si>
  <si>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</si>
  <si>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</si>
  <si>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</si>
  <si>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</si>
  <si>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</si>
  <si>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</si>
  <si>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</si>
  <si>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</si>
  <si>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</si>
  <si>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</si>
  <si>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</si>
  <si>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</si>
  <si>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</si>
  <si>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</si>
  <si>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</si>
  <si>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</si>
  <si>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</si>
  <si>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</si>
  <si>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</si>
  <si>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</si>
  <si>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</si>
  <si>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</si>
  <si>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</si>
  <si>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</si>
  <si>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</si>
  <si>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</si>
  <si>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</si>
  <si>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</si>
  <si>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</si>
  <si>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</si>
  <si>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</si>
  <si>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</si>
  <si>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</si>
  <si>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</si>
  <si>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</si>
  <si>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</si>
  <si>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</si>
  <si>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</si>
  <si>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</si>
  <si>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</si>
  <si>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</si>
  <si>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</si>
  <si>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</si>
  <si>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</si>
  <si>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</si>
  <si>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</si>
  <si>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</si>
  <si>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</si>
  <si>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</si>
  <si>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</si>
  <si>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</si>
  <si>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</si>
  <si>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</si>
  <si>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</si>
  <si>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</si>
  <si>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</si>
  <si>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</si>
  <si>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</si>
  <si>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</si>
  <si>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</si>
  <si>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</si>
  <si>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</si>
  <si>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</si>
  <si>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</si>
  <si>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</si>
  <si>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</si>
  <si>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</si>
  <si>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</si>
  <si>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</si>
  <si>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</si>
  <si>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</si>
  <si>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</si>
  <si>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</si>
  <si>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</si>
  <si>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</si>
  <si>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</si>
  <si>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</si>
  <si>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</si>
  <si>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</si>
  <si>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</si>
  <si>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</si>
  <si>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</si>
  <si>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</si>
  <si>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</si>
  <si>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</si>
  <si>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</si>
  <si>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</si>
  <si>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</si>
  <si>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</si>
  <si>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</si>
  <si>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</si>
  <si>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</si>
  <si>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</si>
  <si>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</si>
  <si>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</si>
  <si>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</si>
  <si>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</si>
  <si>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</si>
  <si>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</si>
  <si>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</si>
  <si>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</si>
  <si>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</si>
  <si>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</si>
  <si>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</si>
  <si>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</si>
  <si>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</si>
  <si>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</si>
  <si>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</si>
  <si>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</si>
  <si>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</si>
  <si>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</si>
  <si>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</si>
  <si>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</si>
  <si>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</si>
  <si>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</si>
  <si>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</si>
  <si>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</si>
  <si>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</si>
  <si>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</si>
  <si>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</si>
  <si>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</si>
  <si>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</si>
  <si>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</si>
  <si>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</si>
  <si>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</si>
  <si>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</si>
  <si>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</si>
  <si>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</si>
  <si>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</si>
  <si>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</si>
  <si>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</si>
  <si>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</si>
  <si>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</si>
  <si>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</si>
  <si>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</si>
  <si>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</si>
  <si>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</si>
  <si>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</si>
  <si>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</si>
  <si>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</si>
  <si>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</si>
  <si>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</si>
  <si>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</si>
  <si>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</si>
  <si>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</si>
  <si>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</si>
  <si>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</si>
  <si>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</si>
  <si>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</si>
  <si>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</si>
  <si>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</si>
  <si>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</si>
  <si>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</si>
  <si>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</si>
  <si>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</si>
  <si>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</si>
  <si>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</si>
  <si>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</si>
  <si>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</si>
  <si>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</si>
  <si>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</si>
  <si>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</si>
  <si>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</si>
  <si>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</si>
  <si>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</si>
  <si>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</si>
  <si>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</si>
  <si>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</si>
  <si>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</si>
  <si>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</si>
  <si>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</si>
  <si>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</si>
  <si>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</si>
  <si>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</si>
  <si>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</si>
  <si>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</si>
  <si>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</si>
  <si>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</si>
  <si>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</si>
  <si>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</si>
  <si>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</si>
  <si>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</si>
  <si>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</si>
  <si>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</si>
  <si>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</si>
  <si>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</si>
  <si>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</si>
  <si>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</si>
  <si>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</si>
  <si>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</si>
  <si>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</si>
  <si>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</si>
  <si>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</si>
  <si>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</si>
  <si>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</si>
  <si>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</si>
  <si>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</si>
  <si>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</si>
  <si>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</si>
  <si>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</si>
  <si>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</si>
  <si>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</si>
  <si>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</si>
  <si>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</si>
  <si>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</si>
  <si>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</si>
  <si>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</si>
  <si>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</si>
  <si>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</si>
  <si>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</si>
  <si>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</si>
  <si>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</si>
  <si>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</si>
  <si>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</si>
  <si>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</si>
  <si>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</si>
  <si>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</si>
  <si>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</si>
  <si>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</si>
  <si>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</si>
  <si>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</si>
  <si>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</si>
  <si>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</si>
  <si>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</si>
  <si>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</si>
  <si>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</si>
  <si>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</si>
  <si>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</si>
  <si>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</si>
  <si>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</si>
  <si>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</si>
  <si>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</si>
  <si>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</si>
  <si>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</si>
  <si>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</si>
  <si>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</si>
  <si>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</si>
  <si>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</si>
  <si>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</si>
  <si>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</si>
  <si>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</si>
  <si>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</si>
  <si>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</si>
  <si>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</si>
  <si>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</si>
  <si>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</si>
  <si>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</si>
  <si>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</si>
  <si>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</si>
  <si>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</si>
  <si>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</si>
  <si>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</si>
  <si>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</si>
  <si>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</si>
  <si>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</si>
  <si>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</si>
  <si>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</si>
  <si>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</si>
  <si>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</si>
  <si>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</si>
  <si>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</si>
  <si>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</si>
  <si>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</si>
  <si>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</si>
  <si>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</si>
  <si>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</si>
  <si>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</si>
  <si>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</si>
  <si>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</si>
  <si>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</si>
  <si>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</si>
  <si>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</si>
  <si>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</si>
  <si>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</si>
  <si>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</si>
  <si>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</si>
  <si>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</si>
  <si>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</si>
  <si>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</si>
  <si>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</si>
  <si>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</si>
  <si>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</si>
  <si>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</si>
  <si>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</si>
  <si>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</si>
  <si>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</si>
  <si>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</si>
  <si>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</si>
  <si>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</si>
  <si>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</si>
  <si>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</si>
  <si>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</si>
  <si>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</si>
  <si>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</si>
  <si>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</si>
  <si>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</si>
  <si>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</si>
  <si>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</si>
  <si>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</si>
  <si>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</si>
  <si>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</si>
  <si>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</si>
  <si>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</si>
  <si>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</si>
  <si>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</si>
  <si>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</si>
  <si>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</si>
  <si>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</si>
  <si>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</si>
  <si>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</si>
  <si>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</si>
  <si>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</si>
  <si>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</si>
  <si>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</si>
  <si>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</si>
  <si>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</si>
  <si>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</si>
  <si>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</si>
  <si>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</si>
  <si>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</si>
  <si>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</si>
  <si>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</si>
  <si>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</si>
  <si>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</si>
  <si>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</si>
  <si>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</si>
  <si>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</si>
  <si>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</si>
  <si>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</si>
  <si>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</si>
  <si>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</si>
  <si>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</si>
  <si>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</si>
  <si>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</si>
  <si>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</si>
  <si>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</si>
  <si>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</si>
  <si>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</si>
  <si>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</si>
  <si>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</si>
  <si>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</si>
  <si>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</si>
  <si>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</si>
  <si>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</si>
  <si>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</si>
  <si>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</si>
  <si>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</si>
  <si>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</si>
  <si>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</si>
  <si>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</si>
  <si>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</si>
  <si>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</si>
  <si>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</si>
  <si>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</si>
  <si>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</si>
  <si>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</si>
  <si>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</si>
  <si>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</si>
  <si>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</si>
  <si>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</si>
  <si>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</si>
  <si>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</si>
  <si>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</si>
  <si>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</si>
  <si>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</si>
  <si>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</si>
  <si>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</si>
  <si>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</si>
  <si>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</si>
  <si>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</si>
  <si>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</si>
  <si>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</si>
  <si>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</si>
  <si>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</si>
  <si>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</si>
  <si>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</si>
  <si>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</si>
  <si>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</si>
  <si>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</si>
  <si>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</si>
  <si>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</si>
  <si>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</si>
  <si>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</si>
  <si>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</si>
  <si>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</si>
  <si>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</si>
  <si>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</si>
  <si>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</si>
  <si>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</si>
  <si>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</si>
  <si>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</si>
  <si>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</si>
  <si>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</si>
  <si>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</si>
  <si>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</si>
  <si>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</si>
  <si>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</si>
  <si>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</si>
  <si>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</si>
  <si>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</si>
  <si>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</si>
  <si>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</si>
  <si>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</si>
  <si>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</si>
  <si>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</si>
  <si>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</si>
  <si>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</si>
  <si>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</si>
  <si>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</si>
  <si>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</si>
  <si>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</si>
  <si>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</si>
  <si>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</si>
  <si>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</si>
  <si>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</si>
  <si>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</si>
  <si>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</si>
  <si>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</si>
  <si>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</si>
  <si>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</si>
  <si>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</si>
  <si>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</si>
  <si>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</si>
  <si>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</si>
  <si>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</si>
  <si>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</si>
  <si>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</si>
  <si>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</si>
  <si>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</si>
  <si>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</si>
  <si>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</si>
  <si>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</si>
  <si>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</si>
  <si>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</si>
  <si>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</si>
  <si>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</si>
  <si>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</si>
  <si>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</si>
  <si>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</si>
  <si>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</si>
  <si>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</si>
  <si>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</si>
  <si>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</si>
  <si>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</si>
  <si>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</si>
  <si>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</si>
  <si>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</si>
  <si>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</si>
  <si>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</si>
  <si>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</si>
  <si>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</si>
  <si>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</si>
  <si>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</si>
  <si>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</si>
  <si>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</si>
  <si>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</si>
  <si>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</si>
  <si>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</si>
  <si>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</si>
  <si>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</si>
  <si>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</si>
  <si>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</si>
  <si>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</si>
  <si>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</si>
  <si>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</si>
  <si>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</si>
  <si>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</si>
  <si>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</si>
  <si>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</si>
  <si>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</si>
  <si>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</si>
  <si>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</si>
  <si>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</si>
  <si>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</si>
  <si>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</si>
  <si>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</si>
  <si>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</si>
  <si>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</si>
  <si>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</si>
  <si>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</si>
  <si>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</si>
  <si>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</si>
  <si>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</si>
  <si>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</si>
  <si>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</si>
  <si>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</si>
  <si>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</si>
  <si>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</si>
  <si>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</si>
  <si>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</si>
  <si>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</si>
  <si>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</si>
  <si>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</si>
  <si>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</si>
  <si>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</si>
  <si>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</si>
  <si>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</si>
  <si>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</si>
  <si>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</si>
  <si>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</si>
  <si>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</si>
  <si>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</si>
  <si>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</si>
  <si>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</si>
  <si>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</si>
  <si>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</si>
  <si>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</si>
  <si>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</si>
  <si>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</si>
  <si>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</si>
  <si>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</si>
  <si>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</si>
  <si>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</si>
  <si>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</si>
  <si>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</si>
  <si>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</si>
  <si>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</si>
  <si>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</si>
  <si>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</si>
  <si>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</si>
  <si>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</si>
  <si>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</si>
  <si>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</si>
  <si>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</si>
  <si>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</si>
  <si>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</si>
  <si>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</si>
  <si>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</si>
  <si>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</si>
  <si>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</si>
  <si>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</si>
  <si>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</si>
  <si>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</si>
  <si>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</si>
  <si>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</si>
  <si>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</si>
  <si>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</si>
  <si>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</si>
  <si>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</si>
  <si>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</si>
  <si>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</si>
  <si>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</si>
  <si>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</si>
  <si>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</si>
  <si>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</si>
  <si>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</si>
  <si>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</si>
  <si>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</si>
  <si>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</si>
  <si>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</si>
  <si>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</si>
  <si>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</si>
  <si>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</si>
  <si>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</si>
  <si>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</si>
  <si>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</si>
  <si>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</si>
  <si>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</si>
  <si>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</si>
  <si>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</si>
  <si>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</si>
  <si>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</si>
  <si>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</si>
  <si>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</si>
  <si>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</si>
  <si>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</si>
  <si>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</si>
  <si>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</si>
  <si>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</si>
  <si>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</si>
  <si>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</si>
  <si>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</si>
  <si>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</si>
  <si>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</si>
  <si>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</si>
  <si>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</si>
  <si>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</si>
  <si>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</si>
  <si>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</si>
  <si>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</si>
  <si>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</si>
  <si>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</si>
  <si>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</si>
  <si>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</si>
  <si>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</si>
  <si>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</si>
  <si>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</si>
  <si>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</si>
  <si>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</si>
  <si>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</si>
  <si>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</si>
  <si>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</si>
  <si>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</si>
  <si>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</si>
  <si>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</si>
  <si>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</si>
  <si>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</si>
  <si>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</si>
  <si>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</si>
  <si>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</si>
  <si>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</si>
  <si>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</si>
  <si>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</si>
  <si>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</si>
  <si>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</si>
  <si>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</si>
  <si>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</si>
  <si>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</si>
  <si>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</si>
  <si>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</si>
  <si>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</si>
  <si>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</si>
  <si>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</si>
  <si>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</si>
  <si>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</si>
  <si>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</si>
  <si>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</si>
  <si>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</si>
  <si>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</si>
  <si>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</si>
  <si>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</si>
  <si>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</si>
  <si>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</si>
  <si>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</si>
  <si>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</si>
  <si>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</si>
  <si>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</si>
  <si>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</si>
  <si>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</si>
  <si>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</si>
  <si>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</si>
  <si>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</si>
  <si>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</si>
  <si>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</si>
  <si>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</si>
  <si>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</si>
  <si>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</si>
  <si>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</si>
  <si>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</si>
  <si>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</si>
  <si>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</si>
  <si>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</si>
  <si>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</si>
  <si>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</si>
  <si>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</si>
  <si>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</si>
  <si>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</si>
  <si>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</si>
  <si>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</si>
  <si>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</si>
  <si>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</si>
  <si>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</si>
  <si>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</si>
  <si>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</si>
  <si>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</si>
  <si>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</si>
  <si>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</si>
  <si>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</si>
  <si>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</si>
  <si>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</si>
  <si>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</si>
  <si>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</si>
  <si>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</si>
  <si>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</si>
  <si>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</si>
  <si>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</si>
  <si>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</si>
  <si>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</si>
  <si>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</si>
  <si>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</si>
  <si>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</si>
  <si>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</si>
  <si>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</si>
  <si>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</si>
  <si>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</si>
  <si>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</si>
  <si>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</si>
  <si>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</si>
  <si>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</si>
  <si>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</si>
  <si>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</si>
  <si>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</si>
  <si>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</si>
  <si>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</si>
  <si>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</si>
  <si>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</si>
  <si>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</si>
  <si>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</si>
  <si>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</si>
  <si>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</si>
  <si>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</si>
  <si>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</si>
  <si>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</si>
  <si>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</si>
  <si>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</si>
  <si>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</si>
  <si>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</si>
  <si>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</si>
  <si>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</si>
  <si>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</si>
  <si>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</si>
  <si>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</si>
  <si>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</si>
  <si>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</si>
  <si>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</si>
  <si>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</si>
  <si>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</si>
  <si>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</si>
  <si>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</si>
  <si>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</si>
  <si>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</si>
  <si>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</si>
  <si>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</si>
  <si>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</si>
  <si>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</si>
  <si>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</si>
  <si>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</si>
  <si>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</si>
  <si>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</si>
  <si>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</si>
  <si>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</si>
  <si>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</si>
  <si>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</si>
  <si>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</si>
  <si>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</si>
  <si>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</si>
  <si>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</si>
  <si>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</si>
  <si>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</si>
  <si>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</si>
  <si>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</si>
  <si>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</si>
  <si>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</si>
  <si>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</si>
  <si>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</si>
  <si>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</si>
  <si>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</si>
  <si>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</si>
  <si>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</si>
  <si>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</si>
  <si>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</si>
  <si>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</si>
  <si>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</si>
  <si>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</si>
  <si>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</si>
  <si>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</si>
  <si>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</si>
  <si>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</si>
  <si>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</si>
  <si>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</si>
  <si>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</si>
  <si>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</si>
  <si>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</si>
  <si>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</si>
  <si>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</si>
  <si>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</si>
  <si>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</si>
  <si>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</si>
  <si>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</si>
  <si>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</si>
  <si>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</si>
  <si>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</si>
  <si>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</si>
  <si>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</si>
  <si>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</si>
  <si>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</si>
  <si>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</si>
  <si>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</si>
  <si>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</si>
  <si>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</si>
  <si>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</si>
  <si>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</si>
  <si>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</si>
  <si>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</si>
  <si>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</si>
  <si>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</si>
  <si>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</si>
  <si>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</si>
  <si>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</si>
  <si>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</si>
  <si>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</si>
  <si>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</si>
  <si>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</si>
  <si>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</si>
  <si>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</si>
  <si>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</si>
  <si>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</si>
  <si>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</si>
  <si>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</si>
  <si>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</si>
  <si>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</si>
  <si>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</si>
  <si>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</si>
  <si>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</si>
  <si>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</si>
  <si>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</si>
  <si>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</si>
  <si>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</si>
  <si>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</si>
  <si>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</si>
  <si>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</si>
  <si>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</si>
  <si>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</si>
  <si>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</si>
  <si>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</si>
  <si>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</si>
  <si>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</si>
  <si>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</si>
  <si>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</si>
  <si>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</si>
  <si>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</si>
  <si>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</si>
  <si>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</si>
  <si>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</si>
  <si>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</si>
  <si>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</si>
  <si>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</si>
  <si>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</si>
  <si>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</si>
  <si>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</si>
  <si>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</si>
  <si>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</si>
  <si>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</si>
  <si>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</si>
  <si>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</si>
  <si>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</si>
  <si>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</si>
  <si>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</si>
  <si>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</si>
  <si>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</si>
  <si>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</si>
  <si>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</si>
  <si>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</si>
  <si>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</si>
  <si>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</si>
  <si>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</si>
  <si>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</si>
  <si>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</si>
  <si>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</si>
  <si>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</si>
  <si>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</si>
  <si>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</si>
  <si>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</si>
  <si>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</si>
  <si>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</si>
  <si>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</si>
  <si>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</si>
  <si>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</si>
  <si>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</si>
  <si>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</si>
  <si>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</si>
  <si>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</si>
  <si>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</si>
  <si>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</si>
  <si>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</si>
  <si>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</si>
  <si>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</si>
  <si>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</si>
  <si>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</si>
  <si>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</si>
  <si>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</si>
  <si>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</si>
  <si>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</si>
  <si>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</si>
  <si>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</si>
  <si>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</si>
  <si>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</si>
  <si>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</si>
  <si>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</si>
  <si>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</si>
  <si>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</si>
  <si>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</si>
  <si>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</si>
  <si>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</si>
  <si>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</si>
  <si>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</si>
  <si>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</si>
  <si>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</si>
  <si>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</si>
  <si>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</si>
  <si>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</si>
  <si>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</si>
  <si>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</si>
  <si>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</si>
  <si>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</si>
  <si>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</si>
  <si>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</si>
  <si>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</si>
  <si>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</si>
  <si>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</si>
  <si>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</si>
  <si>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</si>
  <si>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</si>
  <si>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</si>
  <si>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</si>
  <si>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</si>
  <si>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</si>
  <si>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</si>
  <si>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</si>
  <si>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</si>
  <si>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</si>
  <si>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</si>
  <si>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</si>
  <si>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</si>
  <si>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</si>
  <si>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</si>
  <si>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</si>
  <si>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</si>
  <si>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</si>
  <si>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</si>
  <si>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</si>
  <si>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</si>
  <si>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</si>
  <si>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</si>
  <si>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</si>
  <si>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</si>
  <si>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</si>
  <si>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</si>
  <si>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</si>
  <si>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</si>
  <si>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</si>
  <si>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</si>
  <si>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</si>
  <si>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</si>
  <si>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</si>
  <si>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</si>
  <si>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</si>
  <si>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</si>
  <si>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</si>
  <si>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</si>
  <si>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</si>
  <si>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</si>
  <si>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</si>
  <si>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</si>
  <si>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</si>
  <si>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</si>
  <si>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</si>
  <si>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</si>
  <si>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</si>
  <si>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</si>
  <si>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</si>
  <si>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</si>
  <si>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</si>
  <si>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</si>
  <si>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</si>
  <si>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</si>
  <si>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</si>
  <si>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</si>
  <si>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</si>
  <si>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</si>
  <si>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</si>
  <si>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</si>
  <si>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</si>
  <si>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</si>
  <si>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</si>
  <si>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</si>
  <si>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</si>
  <si>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</si>
  <si>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</si>
  <si>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</si>
  <si>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</si>
  <si>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</si>
  <si>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</si>
  <si>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</si>
  <si>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</si>
  <si>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</si>
  <si>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</si>
  <si>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</si>
  <si>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</si>
  <si>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</si>
  <si>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</si>
  <si>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</si>
  <si>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</si>
  <si>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</si>
  <si>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</si>
  <si>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</si>
  <si>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</si>
  <si>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</si>
  <si>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</si>
  <si>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</si>
  <si>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</si>
  <si>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</si>
  <si>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</si>
  <si>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</si>
  <si>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</si>
  <si>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</si>
  <si>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</si>
  <si>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</si>
  <si>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</si>
  <si>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</si>
  <si>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</si>
  <si>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</si>
  <si>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</si>
  <si>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</si>
  <si>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</si>
  <si>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</si>
  <si>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</si>
  <si>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</si>
  <si>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</si>
  <si>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</si>
  <si>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</si>
  <si>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</si>
  <si>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</si>
  <si>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</si>
  <si>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</si>
  <si>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</si>
  <si>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</si>
  <si>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</si>
  <si>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</si>
  <si>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</si>
  <si>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</si>
  <si>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</si>
  <si>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</si>
  <si>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</si>
  <si>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</si>
  <si>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</si>
  <si>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</si>
  <si>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</si>
  <si>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</si>
  <si>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</si>
  <si>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</si>
  <si>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</si>
  <si>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</si>
  <si>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</si>
  <si>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</si>
  <si>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</si>
  <si>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</si>
  <si>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</si>
  <si>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</si>
  <si>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</si>
  <si>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</si>
  <si>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</si>
  <si>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</si>
  <si>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</si>
  <si>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</si>
  <si>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</si>
  <si>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</si>
  <si>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</si>
  <si>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</si>
  <si>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</si>
  <si>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</si>
  <si>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</si>
  <si>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</si>
  <si>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</si>
  <si>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</si>
  <si>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</si>
  <si>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</si>
  <si>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</si>
  <si>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</si>
  <si>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</si>
  <si>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</si>
  <si>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</si>
  <si>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</si>
  <si>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</si>
  <si>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</si>
  <si>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</si>
  <si>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</si>
  <si>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</si>
  <si>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</si>
  <si>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</si>
  <si>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</si>
  <si>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</si>
  <si>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</si>
  <si>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</si>
  <si>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</si>
  <si>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</si>
  <si>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</si>
  <si>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</si>
  <si>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</si>
  <si>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</si>
  <si>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</si>
  <si>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</si>
  <si>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</si>
  <si>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</si>
  <si>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</si>
  <si>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</si>
  <si>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</si>
  <si>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</si>
  <si>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</si>
  <si>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</si>
  <si>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</si>
  <si>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</si>
  <si>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</si>
  <si>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</si>
  <si>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</si>
  <si>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</si>
  <si>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</si>
  <si>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</si>
  <si>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</si>
  <si>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</si>
  <si>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</si>
  <si>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</si>
  <si>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</si>
  <si>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</si>
  <si>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</si>
  <si>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</si>
  <si>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</si>
  <si>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</si>
  <si>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</si>
  <si>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</si>
  <si>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</si>
  <si>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</si>
  <si>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</si>
  <si>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</si>
  <si>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</si>
  <si>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</si>
  <si>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</si>
  <si>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</si>
  <si>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</si>
  <si>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</si>
  <si>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</si>
  <si>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</si>
  <si>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</si>
  <si>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</si>
  <si>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</si>
  <si>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</si>
  <si>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</si>
  <si>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</si>
  <si>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</si>
  <si>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</si>
  <si>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</si>
  <si>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</si>
  <si>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</si>
  <si>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</si>
  <si>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</si>
  <si>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</si>
  <si>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</si>
  <si>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</si>
  <si>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</si>
  <si>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</si>
  <si>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</si>
  <si>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</si>
  <si>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</si>
  <si>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</si>
  <si>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</si>
  <si>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</si>
  <si>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</si>
  <si>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</si>
  <si>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</si>
  <si>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</si>
  <si>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</si>
  <si>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</si>
  <si>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</si>
  <si>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</si>
  <si>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</si>
  <si>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</si>
  <si>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</si>
  <si>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</si>
  <si>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</si>
  <si>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</si>
  <si>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</si>
  <si>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</si>
  <si>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</si>
  <si>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</si>
  <si>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</si>
  <si>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</si>
  <si>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</si>
  <si>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</si>
  <si>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</si>
  <si>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</si>
  <si>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</si>
  <si>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</si>
  <si>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</si>
  <si>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</si>
  <si>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</si>
  <si>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</si>
  <si>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</si>
  <si>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</si>
  <si>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</si>
  <si>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</si>
  <si>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</si>
  <si>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</si>
  <si>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</si>
  <si>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</si>
  <si>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</si>
  <si>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</si>
  <si>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</si>
  <si>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</si>
  <si>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</si>
  <si>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</si>
  <si>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</si>
  <si>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</si>
  <si>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</si>
  <si>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</si>
  <si>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</si>
  <si>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</si>
  <si>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</si>
  <si>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</si>
  <si>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</si>
  <si>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</si>
  <si>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</si>
  <si>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</si>
  <si>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</si>
  <si>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</si>
  <si>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</si>
  <si>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</si>
  <si>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</si>
  <si>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</si>
  <si>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</si>
  <si>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</si>
  <si>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</si>
  <si>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</si>
  <si>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</si>
  <si>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</si>
  <si>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</si>
  <si>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</si>
  <si>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</si>
  <si>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</si>
  <si>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</si>
  <si>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</si>
  <si>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</si>
  <si>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</si>
  <si>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</si>
  <si>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</si>
  <si>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</si>
  <si>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</si>
  <si>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</si>
  <si>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</si>
  <si>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</si>
  <si>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</si>
  <si>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</si>
  <si>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</si>
  <si>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</si>
  <si>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</si>
  <si>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</si>
  <si>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</si>
  <si>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</si>
  <si>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</si>
  <si>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</si>
  <si>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</si>
  <si>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</si>
  <si>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</si>
  <si>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</si>
  <si>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</si>
  <si>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</si>
  <si>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</si>
  <si>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</si>
  <si>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</si>
  <si>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</si>
  <si>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</si>
  <si>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</si>
  <si>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</si>
  <si>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</si>
  <si>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</si>
  <si>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</si>
  <si>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</si>
  <si>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</si>
  <si>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</si>
  <si>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</si>
  <si>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</si>
  <si>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</si>
  <si>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</si>
  <si>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</si>
  <si>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</si>
  <si>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</si>
  <si>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</si>
  <si>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</si>
  <si>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</si>
  <si>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</si>
  <si>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</si>
  <si>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</si>
  <si>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</si>
  <si>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</si>
  <si>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</si>
  <si>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</si>
  <si>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</si>
  <si>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</si>
  <si>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</si>
  <si>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</si>
  <si>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</si>
  <si>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</si>
  <si>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</si>
  <si>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</si>
  <si>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</si>
  <si>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</si>
  <si>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</si>
  <si>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</si>
  <si>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</si>
  <si>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</si>
  <si>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</si>
  <si>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</si>
  <si>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</si>
  <si>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</si>
  <si>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</si>
  <si>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</si>
  <si>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</si>
  <si>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</si>
  <si>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</si>
  <si>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</si>
  <si>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</si>
  <si>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</si>
  <si>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</si>
  <si>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</si>
  <si>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</si>
  <si>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</si>
  <si>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</si>
  <si>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</si>
  <si>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</si>
  <si>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</si>
  <si>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</si>
  <si>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</si>
  <si>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</si>
  <si>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</si>
  <si>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</si>
  <si>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</si>
  <si>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</si>
  <si>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</si>
  <si>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</si>
  <si>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</si>
  <si>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</si>
  <si>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</si>
  <si>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</si>
  <si>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</si>
  <si>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</si>
  <si>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</si>
  <si>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</si>
  <si>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</si>
  <si>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</si>
  <si>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</si>
  <si>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</si>
  <si>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</si>
  <si>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</si>
  <si>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</si>
  <si>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</si>
  <si>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</si>
  <si>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</si>
  <si>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</si>
  <si>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</si>
  <si>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</si>
  <si>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</si>
  <si>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</si>
  <si>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</si>
  <si>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</si>
  <si>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</si>
  <si>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</si>
  <si>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</si>
  <si>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</si>
  <si>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</si>
  <si>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</si>
  <si>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</si>
  <si>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</si>
  <si>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</si>
  <si>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</si>
  <si>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</si>
  <si>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</si>
  <si>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</si>
  <si>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</si>
  <si>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</si>
  <si>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</si>
  <si>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</si>
  <si>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</si>
  <si>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</si>
  <si>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</si>
  <si>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</si>
  <si>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</si>
  <si>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</si>
  <si>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</si>
  <si>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</si>
  <si>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</si>
  <si>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</si>
  <si>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</si>
  <si>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</si>
  <si>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</si>
  <si>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</si>
  <si>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</si>
  <si>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</si>
  <si>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</si>
  <si>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</si>
  <si>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</si>
  <si>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</si>
  <si>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</si>
  <si>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</si>
  <si>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</si>
  <si>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</si>
  <si>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</si>
  <si>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</si>
  <si>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</si>
  <si>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</si>
  <si>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</si>
  <si>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</si>
  <si>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</si>
  <si>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</si>
  <si>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</si>
  <si>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</si>
  <si>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</si>
  <si>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</si>
  <si>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</si>
  <si>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</si>
  <si>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</si>
  <si>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</si>
  <si>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</si>
  <si>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</si>
  <si>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</si>
  <si>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</si>
  <si>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</si>
  <si>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</si>
  <si>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</si>
  <si>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</si>
  <si>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</si>
  <si>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</si>
  <si>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</si>
  <si>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</si>
  <si>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</si>
  <si>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</si>
  <si>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</si>
  <si>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</si>
  <si>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</si>
  <si>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</si>
  <si>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</si>
  <si>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</si>
  <si>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</si>
  <si>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</si>
  <si>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</si>
  <si>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</si>
  <si>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</si>
  <si>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</si>
  <si>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</si>
  <si>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</si>
  <si>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</si>
  <si>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</si>
  <si>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</si>
  <si>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</si>
  <si>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</si>
  <si>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</si>
  <si>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</si>
  <si>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</si>
  <si>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</si>
  <si>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</si>
  <si>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</si>
  <si>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</si>
  <si>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</si>
  <si>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</si>
  <si>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</si>
  <si>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</si>
  <si>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</si>
  <si>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</si>
  <si>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</si>
  <si>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</si>
  <si>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</si>
  <si>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</si>
  <si>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</si>
  <si>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</si>
  <si>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</si>
  <si>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</si>
  <si>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</si>
  <si>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</si>
  <si>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</si>
  <si>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</si>
  <si>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</si>
  <si>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</si>
  <si>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</si>
  <si>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</si>
  <si>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</si>
  <si>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</si>
  <si>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</si>
  <si>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</si>
  <si>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</si>
  <si>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</si>
  <si>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</si>
  <si>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</si>
  <si>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</si>
  <si>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</si>
  <si>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</si>
  <si>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</si>
  <si>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</si>
  <si>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</si>
  <si>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</si>
  <si>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</si>
  <si>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</si>
  <si>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</si>
  <si>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</si>
  <si>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</si>
  <si>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</si>
  <si>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</si>
  <si>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</si>
  <si>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</si>
  <si>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</si>
  <si>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</si>
  <si>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</si>
  <si>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</si>
  <si>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</si>
  <si>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</si>
  <si>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</si>
  <si>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</si>
  <si>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</si>
  <si>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</si>
  <si>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</si>
  <si>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</si>
  <si>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</si>
  <si>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</si>
  <si>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</si>
  <si>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</si>
  <si>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</si>
  <si>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</si>
  <si>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</si>
  <si>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</si>
  <si>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</si>
  <si>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</si>
  <si>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</si>
  <si>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</si>
  <si>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</si>
  <si>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</si>
  <si>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</si>
  <si>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</si>
  <si>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</si>
  <si>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</si>
  <si>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</si>
  <si>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</si>
  <si>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</si>
  <si>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</si>
  <si>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</si>
  <si>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</si>
  <si>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</si>
  <si>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</si>
  <si>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</si>
  <si>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</si>
  <si>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</si>
  <si>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</si>
  <si>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</si>
  <si>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</si>
  <si>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</si>
  <si>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</si>
  <si>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</si>
  <si>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</si>
  <si>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</si>
  <si>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</si>
  <si>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</si>
  <si>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</si>
  <si>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</si>
  <si>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</si>
  <si>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</si>
  <si>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</si>
  <si>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</si>
  <si>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</si>
  <si>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</si>
  <si>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</si>
  <si>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</si>
  <si>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</si>
  <si>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</si>
  <si>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</si>
  <si>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</si>
  <si>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</si>
  <si>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</si>
  <si>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</si>
  <si>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</si>
  <si>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</si>
  <si>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</si>
  <si>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</si>
  <si>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</si>
  <si>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</si>
  <si>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</si>
  <si>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</si>
  <si>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</si>
  <si>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</si>
  <si>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</si>
  <si>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</si>
  <si>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</si>
  <si>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</si>
  <si>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</si>
  <si>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</si>
  <si>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</si>
  <si>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</si>
  <si>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</si>
  <si>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</si>
  <si>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</si>
  <si>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</si>
  <si>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</si>
  <si>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</si>
  <si>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</si>
  <si>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</si>
  <si>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</si>
  <si>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</si>
  <si>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</si>
  <si>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</si>
  <si>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</si>
  <si>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</si>
  <si>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</si>
  <si>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</si>
  <si>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</si>
  <si>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</si>
  <si>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</si>
  <si>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</si>
  <si>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</si>
  <si>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</si>
  <si>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</si>
  <si>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</si>
  <si>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</si>
  <si>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</si>
  <si>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</si>
  <si>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</si>
  <si>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</si>
  <si>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</si>
  <si>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</si>
  <si>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</si>
  <si>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</si>
  <si>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</si>
  <si>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</si>
  <si>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</si>
  <si>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</si>
  <si>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</si>
  <si>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</si>
  <si>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</si>
  <si>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</si>
  <si>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</si>
  <si>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</si>
  <si>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</si>
  <si>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</si>
  <si>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</si>
  <si>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</si>
  <si>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</si>
  <si>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</si>
  <si>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</si>
  <si>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</si>
  <si>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</si>
  <si>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</si>
  <si>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</si>
  <si>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</si>
  <si>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</si>
  <si>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</si>
  <si>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</si>
  <si>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</si>
  <si>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</si>
  <si>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</si>
  <si>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</si>
  <si>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</si>
  <si>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</si>
  <si>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</si>
  <si>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</si>
  <si>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</si>
  <si>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</si>
  <si>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</si>
  <si>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</si>
  <si>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</si>
  <si>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</si>
  <si>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</si>
  <si>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</si>
  <si>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</si>
  <si>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</si>
  <si>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</si>
  <si>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</si>
  <si>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</si>
  <si>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</si>
  <si>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</si>
  <si>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</si>
  <si>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</si>
  <si>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</si>
  <si>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</si>
  <si>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</si>
  <si>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</si>
  <si>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</si>
  <si>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</si>
  <si>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</si>
  <si>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</si>
  <si>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</si>
  <si>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</si>
  <si>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</si>
  <si>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</si>
  <si>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</si>
  <si>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</si>
  <si>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</si>
  <si>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</si>
  <si>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</si>
  <si>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</si>
  <si>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</si>
  <si>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</si>
  <si>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</si>
  <si>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</si>
  <si>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</si>
  <si>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</si>
  <si>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</si>
  <si>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</si>
  <si>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</si>
  <si>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</si>
  <si>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</si>
  <si>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</si>
  <si>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</si>
  <si>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</si>
  <si>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</si>
  <si>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</si>
  <si>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</si>
  <si>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</si>
  <si>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</si>
  <si>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</si>
  <si>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</si>
  <si>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</si>
  <si>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</si>
  <si>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</si>
  <si>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</si>
  <si>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</si>
  <si>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</si>
  <si>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</si>
  <si>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</si>
  <si>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</si>
  <si>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</si>
  <si>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</si>
  <si>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</si>
  <si>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</si>
  <si>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</si>
  <si>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</si>
  <si>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</si>
  <si>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</si>
  <si>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</si>
  <si>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</si>
  <si>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</si>
  <si>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</si>
  <si>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</si>
  <si>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</si>
  <si>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</si>
  <si>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</si>
  <si>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</si>
  <si>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</si>
  <si>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</si>
  <si>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</si>
  <si>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</si>
  <si>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</si>
  <si>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</si>
  <si>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</si>
  <si>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</si>
  <si>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</si>
  <si>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</si>
  <si>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</si>
  <si>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</si>
  <si>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</si>
  <si>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</si>
  <si>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</si>
  <si>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</si>
  <si>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</si>
  <si>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</si>
  <si>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</si>
  <si>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</si>
  <si>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</si>
  <si>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</si>
  <si>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</si>
  <si>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</si>
  <si>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</si>
  <si>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</si>
  <si>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</si>
  <si>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</si>
  <si>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</si>
  <si>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</si>
  <si>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</si>
  <si>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</si>
  <si>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</si>
  <si>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</si>
  <si>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</si>
  <si>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</si>
  <si>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</si>
  <si>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</si>
  <si>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</si>
  <si>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</si>
  <si>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</si>
  <si>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</si>
  <si>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</si>
  <si>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</si>
  <si>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</si>
  <si>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</si>
  <si>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</si>
  <si>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</si>
  <si>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</si>
  <si>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</si>
  <si>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</si>
  <si>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</si>
  <si>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</si>
  <si>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</si>
  <si>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</si>
  <si>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</si>
  <si>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</si>
  <si>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</si>
  <si>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</si>
  <si>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</si>
  <si>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</si>
  <si>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</si>
  <si>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</si>
  <si>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</si>
  <si>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</si>
  <si>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</si>
  <si>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</si>
  <si>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</si>
  <si>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</si>
  <si>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</si>
  <si>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</si>
  <si>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</si>
  <si>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</si>
  <si>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</si>
  <si>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</si>
  <si>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</si>
  <si>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</si>
  <si>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</si>
  <si>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</si>
  <si>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</si>
  <si>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</si>
  <si>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</si>
  <si>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</si>
  <si>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</si>
  <si>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</si>
  <si>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</si>
  <si>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</si>
  <si>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</si>
  <si>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</si>
  <si>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</si>
  <si>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</si>
  <si>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</si>
  <si>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</si>
  <si>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</si>
  <si>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</si>
  <si>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</si>
  <si>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</si>
  <si>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</si>
  <si>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</si>
  <si>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</si>
  <si>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</si>
  <si>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</si>
  <si>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</si>
  <si>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</si>
  <si>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</si>
  <si>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</si>
  <si>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</si>
  <si>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</si>
  <si>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</si>
  <si>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</si>
  <si>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</si>
  <si>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</si>
  <si>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</si>
  <si>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</si>
  <si>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</si>
  <si>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</si>
  <si>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</si>
  <si>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</si>
  <si>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</si>
  <si>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</si>
  <si>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</si>
  <si>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</si>
  <si>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</si>
  <si>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</si>
  <si>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</si>
  <si>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</si>
  <si>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</si>
  <si>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</si>
  <si>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</si>
  <si>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</si>
  <si>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</si>
  <si>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</si>
  <si>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</si>
  <si>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</si>
  <si>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</si>
  <si>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</si>
  <si>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</si>
  <si>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</si>
  <si>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</si>
  <si>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</si>
  <si>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</si>
  <si>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</si>
  <si>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</si>
  <si>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</si>
  <si>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</si>
  <si>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</si>
  <si>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</si>
  <si>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</si>
  <si>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</si>
  <si>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</si>
  <si>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</si>
  <si>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</si>
  <si>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</si>
  <si>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</si>
  <si>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</si>
  <si>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</si>
  <si>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</si>
  <si>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</si>
  <si>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</si>
  <si>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</si>
  <si>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</si>
  <si>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</si>
  <si>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</si>
  <si>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</si>
  <si>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</si>
  <si>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</si>
  <si>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</si>
  <si>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</si>
  <si>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</si>
  <si>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</si>
  <si>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</si>
  <si>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</si>
  <si>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</si>
  <si>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</si>
  <si>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</si>
  <si>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</si>
  <si>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</si>
  <si>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</si>
  <si>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</si>
  <si>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</si>
  <si>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</si>
  <si>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</si>
  <si>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</si>
  <si>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</si>
  <si>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</si>
  <si>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</si>
  <si>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</si>
  <si>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</si>
  <si>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</si>
  <si>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</si>
  <si>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</si>
  <si>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</si>
  <si>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</si>
  <si>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</si>
  <si>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</si>
  <si>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</si>
  <si>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</si>
  <si>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</si>
  <si>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</si>
  <si>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</si>
  <si>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</si>
  <si>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</si>
  <si>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</si>
  <si>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</si>
  <si>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</si>
  <si>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</si>
  <si>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</si>
  <si>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</si>
  <si>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</si>
  <si>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</si>
  <si>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</si>
  <si>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</si>
  <si>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</si>
  <si>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</si>
  <si>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</si>
  <si>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</si>
  <si>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</si>
  <si>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</si>
  <si>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</si>
  <si>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</si>
  <si>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</si>
  <si>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</si>
  <si>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</si>
  <si>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</si>
  <si>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</si>
  <si>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</si>
  <si>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</si>
  <si>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</si>
  <si>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</si>
  <si>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</si>
  <si>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</si>
  <si>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</si>
  <si>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</si>
  <si>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</si>
  <si>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</si>
  <si>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</si>
  <si>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</si>
  <si>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</si>
  <si>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</si>
  <si>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</si>
  <si>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</si>
  <si>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</si>
  <si>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</si>
  <si>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</si>
  <si>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</si>
  <si>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</si>
  <si>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</si>
  <si>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</si>
  <si>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</si>
  <si>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</si>
  <si>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</si>
  <si>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</si>
  <si>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</si>
  <si>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</si>
  <si>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</si>
  <si>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</si>
  <si>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</si>
  <si>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</si>
  <si>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</si>
  <si>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</si>
  <si>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</si>
  <si>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</si>
  <si>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</si>
  <si>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</si>
  <si>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</si>
  <si>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</si>
  <si>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</si>
  <si>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</si>
  <si>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</si>
  <si>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</si>
  <si>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</si>
  <si>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</si>
  <si>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</si>
  <si>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</si>
  <si>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</si>
  <si>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</si>
  <si>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</si>
  <si>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</si>
  <si>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</si>
  <si>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</si>
  <si>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</si>
  <si>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</si>
  <si>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</si>
  <si>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</si>
  <si>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</si>
  <si>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</si>
  <si>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</si>
  <si>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</si>
  <si>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</si>
  <si>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</si>
  <si>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</si>
  <si>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</si>
  <si>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</si>
  <si>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</si>
  <si>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</si>
  <si>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</si>
  <si>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</si>
  <si>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</si>
  <si>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</si>
  <si>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</si>
  <si>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</si>
  <si>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</si>
  <si>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</si>
  <si>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</si>
  <si>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</si>
  <si>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</si>
  <si>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</si>
  <si>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</si>
  <si>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</si>
  <si>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</si>
  <si>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</si>
  <si>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</si>
  <si>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</si>
  <si>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</si>
  <si>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</si>
  <si>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</si>
  <si>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</si>
  <si>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</si>
  <si>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</si>
  <si>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</si>
  <si>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</si>
  <si>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</si>
  <si>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</si>
  <si>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</si>
  <si>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</si>
  <si>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</si>
  <si>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</si>
  <si>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</si>
  <si>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</si>
  <si>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</si>
  <si>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</si>
  <si>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</si>
  <si>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</si>
  <si>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</si>
  <si>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</si>
  <si>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</si>
  <si>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</si>
  <si>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</si>
  <si>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</si>
  <si>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</si>
  <si>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</si>
  <si>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</si>
  <si>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</si>
  <si>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</si>
  <si>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</si>
  <si>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</si>
  <si>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</si>
  <si>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</si>
  <si>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</si>
  <si>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</si>
  <si>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</si>
  <si>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</si>
  <si>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</si>
  <si>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</si>
  <si>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</si>
  <si>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</si>
  <si>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</si>
  <si>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</si>
  <si>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</si>
  <si>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</si>
  <si>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</si>
  <si>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</si>
  <si>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</si>
  <si>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</si>
  <si>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</si>
  <si>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</si>
  <si>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</si>
  <si>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</si>
  <si>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</si>
  <si>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</si>
  <si>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</si>
  <si>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</si>
  <si>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</si>
  <si>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</si>
  <si>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</si>
  <si>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</si>
  <si>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</si>
  <si>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</si>
  <si>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</si>
  <si>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</si>
  <si>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</si>
  <si>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</si>
  <si>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</si>
  <si>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</si>
  <si>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</si>
  <si>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</si>
  <si>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</si>
  <si>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</si>
  <si>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</si>
  <si>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</si>
  <si>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</si>
  <si>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</si>
  <si>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</si>
  <si>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</si>
  <si>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</si>
  <si>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</si>
  <si>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</si>
  <si>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</si>
  <si>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</si>
  <si>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</si>
  <si>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</si>
  <si>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</si>
  <si>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</si>
  <si>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</si>
  <si>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</si>
  <si>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</si>
  <si>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</si>
  <si>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</si>
  <si>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</si>
  <si>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</si>
  <si>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</si>
  <si>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</si>
  <si>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</si>
  <si>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</si>
  <si>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</si>
  <si>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</si>
  <si>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</si>
  <si>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</si>
  <si>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</si>
  <si>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</si>
  <si>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</si>
  <si>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</si>
  <si>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</si>
  <si>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</si>
  <si>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</si>
  <si>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</si>
  <si>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</si>
  <si>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</si>
  <si>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</si>
  <si>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</si>
  <si>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</si>
  <si>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</si>
  <si>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</si>
  <si>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</si>
  <si>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</si>
  <si>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</si>
  <si>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</si>
  <si>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</si>
  <si>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</si>
  <si>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</si>
  <si>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</si>
  <si>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</si>
  <si>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</si>
  <si>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</si>
  <si>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</si>
  <si>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</si>
  <si>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</si>
  <si>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</si>
  <si>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</si>
  <si>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</si>
  <si>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</si>
  <si>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</si>
  <si>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</si>
  <si>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</si>
  <si>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</si>
  <si>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</si>
  <si>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</si>
  <si>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</si>
  <si>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</si>
  <si>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</si>
  <si>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</si>
  <si>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</si>
  <si>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</si>
  <si>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</si>
  <si>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</si>
  <si>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</si>
  <si>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</si>
  <si>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</si>
  <si>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</si>
  <si>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</si>
  <si>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</si>
  <si>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</si>
  <si>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</si>
  <si>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</si>
  <si>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</si>
  <si>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</si>
  <si>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</si>
  <si>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</si>
  <si>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</si>
  <si>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</si>
  <si>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</si>
  <si>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</si>
  <si>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</si>
  <si>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</si>
  <si>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</si>
  <si>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</si>
  <si>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</si>
  <si>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</si>
  <si>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</si>
  <si>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</si>
  <si>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</si>
  <si>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</si>
  <si>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</si>
  <si>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</si>
  <si>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</si>
  <si>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</si>
  <si>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</si>
  <si>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</si>
  <si>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</si>
  <si>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</si>
  <si>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</si>
  <si>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</si>
  <si>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</si>
  <si>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</si>
  <si>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</si>
  <si>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</si>
  <si>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</si>
  <si>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</si>
  <si>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</si>
  <si>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</si>
  <si>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</si>
  <si>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</si>
  <si>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</si>
  <si>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</si>
  <si>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</si>
  <si>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</si>
  <si>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</si>
  <si>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</si>
  <si>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</si>
  <si>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</si>
  <si>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</si>
  <si>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</si>
  <si>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</si>
  <si>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</si>
  <si>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</si>
  <si>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</si>
  <si>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</si>
  <si>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</si>
  <si>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</si>
  <si>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</si>
  <si>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</si>
  <si>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</si>
  <si>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</si>
  <si>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</si>
  <si>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</si>
  <si>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</si>
  <si>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</si>
  <si>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</si>
  <si>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</si>
  <si>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</si>
  <si>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</si>
  <si>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</si>
  <si>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</si>
  <si>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</si>
  <si>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</si>
  <si>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</si>
  <si>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</si>
  <si>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</si>
  <si>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</si>
  <si>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</si>
  <si>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</si>
  <si>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</si>
  <si>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</si>
  <si>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</si>
  <si>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</si>
  <si>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</si>
  <si>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</si>
  <si>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</si>
  <si>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</si>
  <si>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</si>
  <si>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</si>
  <si>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</si>
  <si>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</si>
  <si>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</si>
  <si>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</si>
  <si>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</si>
  <si>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</si>
  <si>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</si>
  <si>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</si>
  <si>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</si>
  <si>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</si>
  <si>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</si>
  <si>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</si>
  <si>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</si>
  <si>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</si>
  <si>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</si>
  <si>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</si>
  <si>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</si>
  <si>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</si>
  <si>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</si>
  <si>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</si>
  <si>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</si>
  <si>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</si>
  <si>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</si>
  <si>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</si>
  <si>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</si>
  <si>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</si>
  <si>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</si>
  <si>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</si>
  <si>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</si>
  <si>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</si>
  <si>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</si>
  <si>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</si>
  <si>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</si>
  <si>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</si>
  <si>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</si>
  <si>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</si>
  <si>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</si>
  <si>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</si>
  <si>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</si>
  <si>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</si>
  <si>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</si>
  <si>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</si>
  <si>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</si>
  <si>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</si>
  <si>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</si>
  <si>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</si>
  <si>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</si>
  <si>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</si>
  <si>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</si>
  <si>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</si>
  <si>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</si>
  <si>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</si>
  <si>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</si>
  <si>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</si>
  <si>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</si>
  <si>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</si>
  <si>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</si>
  <si>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</si>
  <si>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</si>
  <si>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</si>
  <si>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</si>
  <si>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</si>
  <si>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</si>
  <si>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</si>
  <si>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</si>
  <si>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</si>
  <si>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</si>
  <si>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</si>
  <si>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</si>
  <si>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</si>
  <si>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</si>
  <si>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</si>
  <si>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</si>
  <si>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</si>
  <si>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</si>
  <si>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</si>
  <si>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</si>
  <si>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</si>
  <si>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</si>
  <si>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</si>
  <si>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</si>
  <si>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</si>
  <si>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</si>
  <si>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</si>
  <si>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</si>
  <si>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</si>
  <si>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</si>
  <si>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</si>
  <si>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</si>
  <si>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</si>
  <si>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</si>
  <si>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</si>
  <si>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</si>
  <si>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</si>
  <si>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</si>
  <si>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</si>
  <si>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</si>
  <si>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</si>
  <si>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</si>
  <si>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</si>
  <si>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</si>
  <si>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</si>
  <si>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</si>
  <si>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</si>
  <si>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</si>
  <si>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</si>
  <si>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</si>
  <si>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</si>
  <si>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</si>
  <si>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</si>
  <si>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</si>
  <si>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</si>
  <si>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</si>
  <si>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</si>
  <si>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</si>
  <si>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</si>
  <si>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</si>
  <si>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</si>
  <si>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</si>
  <si>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</si>
  <si>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</si>
  <si>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</si>
  <si>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</si>
  <si>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</si>
  <si>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</si>
  <si>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</si>
  <si>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</si>
  <si>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</si>
  <si>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</si>
  <si>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</si>
  <si>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</si>
  <si>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</si>
  <si>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</si>
  <si>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</si>
  <si>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</si>
  <si>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</si>
  <si>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</si>
  <si>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</si>
  <si>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</si>
  <si>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</si>
  <si>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</si>
  <si>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</si>
  <si>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</si>
  <si>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</si>
  <si>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</si>
  <si>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</si>
  <si>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</si>
  <si>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</si>
  <si>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</si>
  <si>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</si>
  <si>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</si>
  <si>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</si>
  <si>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</si>
  <si>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</si>
  <si>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</si>
  <si>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</si>
  <si>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</si>
  <si>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</si>
  <si>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</si>
  <si>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</si>
  <si>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</si>
  <si>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</si>
  <si>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</si>
  <si>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</si>
  <si>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</si>
  <si>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</si>
  <si>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</si>
  <si>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</si>
  <si>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</si>
  <si>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</si>
  <si>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</si>
  <si>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</si>
  <si>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</si>
  <si>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</si>
  <si>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</si>
  <si>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</si>
  <si>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</si>
  <si>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</si>
  <si>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</si>
  <si>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</si>
  <si>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</si>
  <si>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</si>
  <si>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</si>
  <si>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</si>
  <si>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</si>
  <si>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</si>
  <si>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</si>
  <si>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</si>
  <si>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</si>
  <si>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</si>
  <si>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</si>
  <si>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</si>
  <si>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</si>
  <si>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</si>
  <si>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</si>
  <si>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</si>
  <si>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</si>
  <si>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</si>
  <si>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</si>
  <si>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</si>
  <si>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</si>
  <si>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</si>
  <si>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</si>
  <si>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</si>
  <si>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</si>
  <si>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</si>
  <si>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</si>
  <si>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</si>
  <si>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</si>
  <si>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</si>
  <si>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</si>
  <si>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</si>
  <si>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</si>
  <si>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</si>
  <si>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</si>
  <si>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</si>
  <si>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</si>
  <si>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</si>
  <si>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</si>
  <si>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</si>
  <si>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</si>
  <si>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</si>
  <si>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</si>
  <si>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</si>
  <si>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</si>
  <si>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</si>
  <si>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</si>
  <si>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</si>
  <si>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</si>
  <si>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</si>
  <si>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</si>
  <si>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</si>
  <si>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</si>
  <si>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</si>
  <si>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</si>
  <si>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</si>
  <si>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</si>
  <si>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</si>
  <si>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</si>
  <si>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</si>
  <si>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</si>
  <si>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</si>
  <si>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</si>
  <si>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</si>
  <si>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</si>
  <si>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</si>
  <si>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</si>
  <si>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</si>
  <si>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</si>
  <si>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</si>
  <si>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</si>
  <si>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</si>
  <si>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</si>
  <si>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</si>
  <si>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</si>
  <si>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</si>
  <si>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</si>
  <si>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</si>
  <si>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</si>
  <si>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</si>
  <si>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</si>
  <si>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</si>
  <si>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</si>
  <si>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</si>
  <si>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</si>
  <si>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</si>
  <si>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</si>
  <si>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</si>
  <si>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</si>
  <si>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</si>
  <si>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</si>
  <si>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</si>
  <si>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</si>
  <si>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</si>
  <si>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</si>
  <si>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</si>
  <si>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</si>
  <si>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</si>
  <si>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</si>
  <si>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</si>
  <si>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</si>
  <si>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</si>
  <si>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</si>
  <si>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</si>
  <si>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</si>
  <si>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</si>
  <si>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</si>
  <si>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</si>
  <si>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</si>
  <si>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</si>
  <si>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</si>
  <si>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</si>
  <si>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</si>
  <si>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</si>
  <si>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</si>
  <si>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</si>
  <si>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</si>
  <si>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</si>
  <si>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</si>
  <si>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</si>
  <si>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</si>
  <si>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</si>
  <si>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</si>
  <si>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</si>
  <si>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</si>
  <si>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</si>
  <si>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</si>
  <si>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</si>
  <si>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</si>
  <si>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</si>
  <si>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</si>
  <si>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</si>
  <si>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</si>
  <si>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</si>
  <si>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</si>
  <si>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</si>
  <si>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</si>
  <si>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</si>
  <si>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</si>
  <si>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</si>
  <si>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</si>
  <si>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</si>
  <si>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</si>
  <si>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</si>
  <si>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</si>
  <si>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</si>
  <si>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</si>
  <si>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</si>
  <si>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</si>
  <si>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</si>
  <si>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</si>
  <si>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</si>
  <si>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</si>
  <si>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</si>
  <si>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</si>
  <si>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</si>
  <si>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</si>
  <si>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</si>
  <si>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</si>
  <si>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</si>
  <si>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</si>
  <si>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</si>
  <si>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</si>
  <si>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</si>
  <si>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</si>
  <si>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</si>
  <si>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</si>
  <si>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</si>
  <si>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</si>
  <si>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</si>
  <si>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</si>
  <si>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</si>
  <si>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</si>
  <si>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</si>
  <si>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</si>
  <si>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</si>
  <si>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</si>
  <si>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</si>
  <si>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</si>
  <si>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</si>
  <si>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</si>
  <si>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</si>
  <si>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</si>
  <si>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</si>
  <si>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</si>
  <si>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</si>
  <si>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</si>
  <si>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</si>
  <si>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</si>
  <si>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</si>
  <si>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</si>
  <si>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</si>
  <si>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</si>
  <si>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</si>
  <si>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</si>
  <si>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</si>
  <si>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</si>
  <si>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</si>
  <si>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</si>
  <si>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</si>
  <si>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</si>
  <si>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</si>
  <si>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</si>
  <si>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</si>
  <si>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</si>
  <si>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</si>
  <si>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</si>
  <si>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</si>
  <si>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</si>
  <si>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</si>
  <si>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</si>
  <si>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</si>
  <si>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</si>
  <si>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</si>
  <si>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</si>
  <si>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</si>
  <si>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</si>
  <si>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</si>
  <si>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</si>
  <si>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</si>
  <si>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</si>
  <si>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</si>
  <si>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</si>
  <si>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</si>
  <si>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</si>
  <si>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</si>
  <si>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</si>
  <si>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</si>
  <si>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</si>
  <si>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</si>
  <si>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</si>
  <si>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</si>
  <si>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</si>
  <si>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</si>
  <si>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</si>
  <si>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</si>
  <si>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</si>
  <si>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</si>
  <si>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</si>
  <si>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</si>
  <si>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</si>
  <si>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</si>
  <si>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</si>
  <si>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</si>
  <si>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</si>
  <si>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</si>
  <si>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</si>
  <si>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</si>
  <si>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</si>
  <si>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</si>
  <si>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</si>
  <si>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</si>
  <si>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</si>
  <si>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</si>
  <si>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</si>
  <si>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</si>
  <si>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</si>
  <si>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</si>
  <si>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</si>
  <si>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</si>
  <si>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</si>
  <si>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</si>
  <si>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</si>
  <si>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</si>
  <si>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</si>
  <si>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</si>
  <si>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</si>
  <si>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</si>
  <si>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</si>
  <si>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</si>
  <si>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</si>
  <si>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</si>
  <si>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</si>
  <si>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</si>
  <si>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</si>
  <si>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</si>
  <si>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</si>
  <si>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</si>
  <si>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</si>
  <si>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</si>
  <si>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</si>
  <si>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</si>
  <si>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</si>
  <si>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</si>
  <si>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</si>
  <si>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</si>
  <si>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</si>
  <si>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</si>
  <si>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</si>
  <si>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</si>
  <si>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</si>
  <si>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</si>
  <si>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</si>
  <si>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</si>
  <si>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</si>
  <si>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</si>
  <si>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</si>
  <si>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</si>
  <si>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</si>
  <si>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</si>
  <si>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</si>
  <si>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</si>
  <si>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</si>
  <si>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</si>
  <si>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</si>
  <si>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</si>
  <si>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</si>
  <si>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</si>
  <si>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</si>
  <si>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</si>
  <si>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</si>
  <si>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</si>
  <si>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</si>
  <si>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</si>
  <si>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</si>
  <si>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</si>
  <si>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</si>
  <si>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</si>
  <si>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</si>
  <si>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</si>
  <si>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</si>
  <si>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</si>
  <si>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</si>
  <si>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</si>
  <si>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</si>
  <si>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</si>
  <si>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</si>
  <si>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</si>
  <si>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</si>
  <si>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</si>
  <si>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</si>
  <si>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</si>
  <si>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</si>
  <si>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</si>
  <si>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</si>
  <si>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</si>
  <si>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</si>
  <si>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</si>
  <si>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</si>
  <si>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</si>
  <si>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</si>
  <si>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</si>
  <si>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</si>
  <si>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</si>
  <si>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</si>
  <si>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</si>
  <si>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</si>
  <si>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</si>
  <si>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</si>
  <si>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</si>
  <si>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</si>
  <si>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</si>
  <si>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</si>
  <si>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</si>
  <si>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</si>
  <si>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</si>
  <si>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</si>
  <si>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</si>
  <si>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</si>
  <si>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</si>
  <si>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</si>
  <si>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</si>
  <si>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</si>
  <si>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</si>
  <si>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</si>
  <si>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</si>
  <si>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</si>
  <si>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</si>
  <si>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</si>
  <si>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</si>
  <si>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</si>
  <si>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</si>
  <si>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</si>
  <si>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</si>
  <si>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</si>
  <si>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</si>
  <si>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</si>
  <si>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</si>
  <si>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</si>
  <si>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</si>
  <si>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</si>
  <si>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</si>
  <si>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</si>
  <si>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</si>
  <si>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</si>
  <si>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</si>
  <si>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</si>
  <si>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</si>
  <si>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</si>
  <si>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</si>
  <si>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</si>
  <si>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</si>
  <si>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</si>
  <si>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</si>
  <si>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</si>
  <si>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</si>
  <si>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</si>
  <si>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</si>
  <si>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</si>
  <si>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</si>
  <si>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</si>
  <si>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</si>
  <si>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</si>
  <si>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</si>
  <si>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</si>
  <si>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</si>
  <si>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</si>
  <si>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</si>
  <si>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</si>
  <si>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</si>
  <si>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</si>
  <si>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</si>
  <si>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</si>
  <si>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</si>
  <si>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</si>
  <si>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</si>
  <si>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</si>
  <si>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</si>
  <si>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</si>
  <si>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</si>
  <si>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</si>
  <si>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</si>
  <si>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</si>
  <si>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</si>
  <si>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</si>
  <si>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</si>
  <si>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</si>
  <si>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</si>
  <si>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</si>
  <si>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</si>
  <si>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</si>
  <si>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</si>
  <si>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</si>
  <si>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</si>
  <si>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</si>
  <si>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</si>
  <si>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</si>
  <si>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</si>
  <si>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</si>
  <si>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</si>
  <si>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</si>
  <si>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</si>
  <si>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</si>
  <si>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</si>
  <si>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</si>
  <si>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</si>
  <si>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</si>
  <si>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</si>
  <si>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</si>
  <si>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</si>
  <si>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</si>
  <si>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</si>
  <si>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</si>
  <si>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</si>
  <si>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</si>
  <si>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</si>
  <si>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</si>
  <si>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</si>
  <si>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</si>
  <si>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</si>
  <si>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</si>
  <si>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</si>
  <si>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</si>
  <si>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</si>
  <si>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</si>
  <si>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</si>
  <si>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</si>
  <si>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</si>
  <si>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</si>
  <si>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</si>
  <si>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</si>
  <si>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</si>
  <si>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</si>
  <si>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</si>
  <si>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</si>
  <si>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</si>
  <si>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</si>
  <si>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</si>
  <si>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</si>
  <si>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</si>
  <si>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</si>
  <si>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</si>
  <si>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</si>
  <si>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</si>
  <si>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</si>
  <si>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</si>
  <si>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</si>
  <si>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</si>
  <si>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</si>
  <si>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</si>
  <si>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</si>
  <si>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</si>
  <si>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</si>
  <si>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</si>
  <si>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</si>
  <si>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</si>
  <si>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</si>
  <si>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</si>
  <si>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</si>
  <si>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</si>
  <si>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</si>
  <si>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</si>
  <si>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</si>
  <si>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</si>
  <si>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</si>
  <si>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</si>
  <si>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</si>
  <si>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</si>
  <si>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</si>
  <si>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</si>
  <si>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</si>
  <si>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</si>
  <si>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</si>
  <si>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</si>
  <si>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</si>
  <si>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</si>
  <si>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</si>
  <si>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</si>
  <si>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</si>
  <si>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</si>
  <si>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</si>
  <si>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</si>
  <si>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</si>
  <si>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</si>
  <si>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</si>
  <si>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</si>
  <si>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</si>
  <si>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</si>
  <si>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</si>
  <si>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</si>
  <si>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</si>
  <si>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</si>
  <si>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</si>
  <si>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</si>
  <si>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</si>
  <si>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</si>
  <si>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</si>
  <si>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</si>
  <si>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</si>
  <si>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</si>
  <si>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</si>
  <si>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</si>
  <si>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</si>
  <si>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</si>
  <si>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</si>
  <si>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</si>
  <si>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</si>
  <si>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</si>
  <si>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</si>
  <si>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</si>
  <si>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</si>
  <si>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</si>
  <si>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</si>
  <si>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</si>
  <si>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</si>
  <si>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</si>
  <si>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</si>
  <si>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</si>
  <si>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</si>
  <si>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</si>
  <si>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</si>
  <si>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</si>
  <si>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</si>
  <si>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</si>
  <si>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</si>
  <si>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</si>
  <si>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</si>
  <si>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</si>
  <si>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</si>
  <si>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</si>
  <si>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</si>
  <si>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</si>
  <si>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</si>
  <si>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</si>
  <si>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</si>
  <si>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</si>
  <si>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</si>
  <si>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</si>
  <si>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</si>
  <si>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</si>
  <si>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</si>
  <si>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</si>
  <si>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</si>
  <si>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</si>
  <si>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</si>
  <si>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</si>
  <si>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</si>
  <si>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</si>
  <si>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</si>
  <si>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</si>
  <si>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</si>
  <si>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</si>
  <si>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</si>
  <si>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</si>
  <si>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</si>
  <si>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</si>
  <si>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</si>
  <si>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</si>
  <si>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</si>
  <si>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</si>
  <si>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</si>
  <si>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</si>
  <si>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</si>
  <si>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</si>
  <si>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</si>
  <si>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</si>
  <si>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</si>
  <si>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</si>
  <si>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</si>
  <si>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</si>
  <si>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</si>
  <si>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</si>
  <si>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</si>
  <si>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</si>
  <si>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</si>
  <si>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</si>
  <si>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</si>
  <si>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</si>
  <si>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</si>
  <si>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</si>
  <si>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</si>
  <si>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</si>
  <si>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</si>
  <si>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</si>
  <si>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</si>
  <si>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</si>
  <si>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</si>
  <si>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</si>
  <si>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</si>
  <si>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</si>
  <si>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</si>
  <si>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</si>
  <si>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</si>
  <si>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</si>
  <si>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</si>
  <si>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</si>
  <si>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</si>
  <si>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</si>
  <si>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</si>
  <si>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</si>
  <si>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</si>
  <si>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</si>
  <si>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</si>
  <si>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</si>
  <si>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</si>
  <si>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</si>
  <si>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</si>
  <si>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</si>
  <si>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</si>
  <si>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</si>
  <si>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</si>
  <si>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</si>
  <si>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</si>
  <si>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</si>
  <si>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</si>
  <si>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</si>
  <si>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</si>
  <si>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</si>
  <si>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</si>
  <si>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</si>
  <si>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</si>
  <si>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</si>
  <si>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</si>
  <si>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</si>
  <si>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</si>
  <si>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</si>
  <si>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</si>
  <si>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</si>
  <si>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</si>
  <si>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</si>
  <si>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</si>
  <si>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</si>
  <si>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</si>
  <si>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</si>
  <si>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</si>
  <si>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</si>
  <si>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</si>
  <si>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</si>
  <si>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</si>
  <si>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</si>
  <si>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</si>
  <si>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</si>
  <si>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</si>
  <si>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</si>
  <si>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</si>
  <si>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</si>
  <si>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</si>
  <si>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</si>
  <si>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</si>
  <si>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</si>
  <si>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</si>
  <si>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</si>
  <si>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</si>
  <si>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</si>
  <si>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</si>
  <si>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</si>
  <si>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</si>
  <si>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</si>
  <si>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</si>
  <si>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</si>
  <si>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</si>
  <si>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</si>
  <si>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</si>
  <si>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</si>
  <si>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</si>
  <si>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</si>
  <si>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</si>
  <si>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</si>
  <si>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</si>
  <si>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</si>
  <si>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</si>
  <si>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</si>
  <si>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</si>
  <si>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</si>
  <si>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</si>
  <si>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</si>
  <si>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</si>
  <si>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</si>
  <si>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</si>
  <si>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</si>
  <si>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</si>
  <si>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</si>
  <si>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</si>
  <si>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</si>
  <si>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</si>
  <si>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</si>
  <si>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</si>
  <si>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</si>
  <si>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</si>
  <si>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</si>
  <si>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</si>
  <si>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</si>
  <si>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</si>
  <si>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</si>
  <si>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</si>
  <si>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</si>
  <si>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</si>
  <si>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</si>
  <si>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</si>
  <si>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</si>
  <si>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</si>
  <si>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</si>
  <si>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</si>
  <si>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</si>
  <si>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</si>
  <si>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</si>
  <si>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</si>
  <si>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</si>
  <si>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</si>
  <si>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</si>
  <si>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</si>
  <si>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</si>
  <si>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</si>
  <si>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</si>
  <si>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</si>
  <si>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</si>
  <si>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</si>
  <si>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</si>
  <si>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</si>
  <si>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</si>
  <si>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</si>
  <si>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</si>
  <si>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</si>
  <si>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</si>
  <si>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</si>
  <si>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</si>
  <si>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</si>
  <si>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</si>
  <si>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</si>
  <si>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</si>
  <si>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</si>
  <si>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</si>
  <si>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</si>
  <si>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</si>
  <si>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</si>
  <si>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</si>
  <si>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</si>
  <si>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</si>
  <si>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</si>
  <si>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</si>
  <si>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</si>
  <si>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</si>
  <si>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</si>
  <si>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</si>
  <si>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</si>
  <si>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</si>
  <si>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</si>
  <si>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</si>
  <si>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</si>
  <si>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</si>
  <si>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</si>
  <si>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</si>
  <si>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</si>
  <si>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</si>
  <si>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</si>
  <si>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</si>
  <si>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</si>
  <si>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</si>
  <si>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</si>
  <si>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</si>
  <si>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</si>
  <si>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</si>
  <si>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</si>
  <si>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</si>
  <si>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</si>
  <si>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</si>
  <si>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</si>
  <si>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</si>
  <si>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</si>
  <si>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</si>
  <si>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</si>
  <si>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</si>
  <si>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</si>
  <si>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</si>
  <si>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</si>
  <si>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</si>
  <si>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</si>
  <si>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</si>
  <si>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</si>
  <si>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</si>
  <si>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</si>
  <si>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</si>
  <si>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</si>
  <si>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</si>
  <si>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</si>
  <si>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</si>
  <si>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</si>
  <si>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</si>
  <si>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</si>
  <si>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</si>
  <si>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</si>
  <si>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</si>
  <si>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</si>
  <si>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</si>
  <si>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</si>
  <si>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</si>
  <si>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</si>
  <si>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</si>
  <si>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</si>
  <si>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</si>
  <si>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</si>
  <si>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</si>
  <si>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</si>
  <si>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</si>
  <si>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</si>
  <si>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</si>
  <si>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</si>
  <si>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</si>
  <si>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</si>
  <si>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</si>
  <si>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</si>
  <si>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</si>
  <si>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</si>
  <si>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</si>
  <si>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</si>
  <si>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</si>
  <si>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</si>
  <si>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</si>
  <si>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</si>
  <si>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</si>
  <si>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</si>
  <si>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</si>
  <si>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</si>
  <si>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</si>
  <si>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</si>
  <si>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</si>
  <si>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</si>
  <si>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</si>
  <si>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</si>
  <si>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</si>
  <si>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</si>
  <si>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</si>
  <si>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</si>
  <si>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</si>
  <si>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</si>
  <si>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</si>
  <si>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</si>
  <si>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</si>
  <si>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</si>
  <si>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</si>
  <si>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</si>
  <si>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</si>
  <si>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</si>
  <si>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</si>
  <si>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</si>
  <si>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</si>
  <si>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</si>
  <si>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</si>
  <si>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</si>
  <si>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</si>
  <si>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</si>
  <si>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</si>
  <si>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</si>
  <si>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</si>
  <si>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</si>
  <si>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</si>
  <si>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</si>
  <si>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</si>
  <si>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</si>
  <si>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</si>
  <si>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</si>
  <si>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</si>
  <si>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</si>
  <si>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</si>
  <si>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</si>
  <si>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</si>
  <si>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</si>
  <si>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</si>
  <si>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</si>
  <si>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</si>
  <si>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</si>
  <si>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</si>
  <si>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</si>
  <si>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</si>
  <si>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</si>
  <si>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</si>
  <si>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</si>
  <si>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</si>
  <si>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</si>
  <si>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</si>
  <si>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</si>
  <si>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</si>
  <si>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</si>
  <si>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</si>
  <si>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</si>
  <si>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</si>
  <si>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</si>
  <si>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</si>
  <si>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</si>
  <si>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</si>
  <si>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</si>
  <si>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</si>
  <si>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</si>
  <si>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</si>
  <si>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</si>
  <si>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</si>
  <si>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</si>
  <si>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</si>
  <si>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</si>
  <si>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</si>
  <si>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</si>
  <si>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</si>
  <si>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</si>
  <si>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</si>
  <si>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</si>
  <si>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</si>
  <si>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</si>
  <si>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</si>
  <si>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</si>
  <si>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</si>
  <si>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</si>
  <si>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</si>
  <si>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</si>
  <si>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</si>
  <si>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</si>
  <si>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</si>
  <si>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</si>
  <si>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</si>
  <si>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</si>
  <si>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</si>
  <si>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</si>
  <si>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</si>
  <si>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</si>
  <si>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</si>
  <si>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</si>
  <si>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</si>
  <si>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</si>
  <si>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</si>
  <si>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</si>
  <si>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</si>
  <si>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</si>
  <si>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</si>
  <si>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</si>
  <si>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</si>
  <si>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</si>
  <si>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</si>
  <si>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</si>
  <si>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</si>
  <si>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</si>
  <si>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</si>
  <si>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</si>
  <si>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</si>
  <si>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</si>
  <si>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</si>
  <si>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</si>
  <si>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</si>
  <si>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</si>
  <si>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</si>
  <si>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</si>
  <si>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</si>
  <si>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</si>
  <si>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</si>
  <si>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</si>
  <si>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</si>
  <si>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</si>
  <si>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</si>
  <si>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</si>
  <si>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</si>
  <si>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</si>
  <si>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</si>
  <si>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</si>
  <si>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</si>
  <si>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</si>
  <si>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</si>
  <si>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</si>
  <si>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</si>
  <si>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</si>
  <si>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</si>
  <si>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</si>
  <si>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</si>
  <si>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</si>
  <si>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</si>
  <si>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</si>
  <si>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</si>
  <si>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</si>
  <si>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</si>
  <si>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</si>
  <si>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</si>
  <si>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</si>
  <si>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</si>
  <si>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</si>
  <si>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</si>
  <si>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</si>
  <si>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</si>
  <si>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</si>
  <si>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</si>
  <si>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</si>
  <si>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</si>
  <si>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</si>
  <si>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</si>
  <si>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</si>
  <si>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</si>
  <si>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</si>
  <si>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</si>
  <si>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</si>
  <si>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</si>
  <si>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</si>
  <si>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</si>
  <si>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</si>
  <si>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</si>
  <si>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</si>
  <si>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</si>
  <si>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</si>
  <si>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</si>
  <si>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</si>
  <si>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</si>
  <si>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</si>
  <si>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</si>
  <si>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</si>
  <si>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</si>
  <si>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</si>
  <si>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</si>
  <si>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</si>
  <si>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</si>
  <si>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</si>
  <si>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</si>
  <si>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</si>
  <si>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</si>
  <si>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</si>
  <si>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</si>
  <si>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</si>
  <si>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</si>
  <si>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</si>
  <si>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</si>
  <si>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</si>
  <si>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</si>
  <si>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</si>
  <si>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</si>
  <si>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</si>
  <si>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</si>
  <si>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</si>
  <si>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</si>
  <si>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</si>
  <si>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</si>
  <si>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</si>
  <si>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</si>
  <si>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</si>
  <si>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</si>
  <si>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</si>
  <si>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</si>
  <si>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</si>
  <si>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</si>
  <si>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</si>
  <si>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</si>
  <si>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</si>
  <si>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</si>
  <si>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</si>
  <si>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</si>
  <si>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</si>
  <si>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</si>
  <si>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</si>
  <si>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</si>
  <si>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</si>
  <si>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</si>
  <si>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</si>
  <si>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</si>
  <si>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</si>
  <si>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</si>
  <si>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</si>
  <si>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</si>
  <si>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</si>
  <si>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</si>
  <si>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</si>
  <si>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</si>
  <si>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</si>
  <si>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</si>
  <si>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</si>
  <si>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</si>
  <si>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</si>
  <si>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</si>
  <si>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</si>
  <si>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</si>
  <si>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</si>
  <si>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</si>
  <si>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</si>
  <si>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</si>
  <si>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</si>
  <si>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</si>
  <si>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</si>
  <si>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</si>
  <si>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</si>
  <si>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</si>
  <si>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</si>
  <si>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</si>
  <si>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</si>
  <si>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</si>
  <si>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</si>
  <si>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</si>
  <si>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</si>
  <si>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</si>
  <si>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</si>
  <si>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</si>
  <si>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</si>
  <si>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</si>
  <si>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</si>
  <si>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</si>
  <si>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</si>
  <si>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</si>
  <si>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</si>
  <si>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</si>
  <si>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</si>
  <si>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</si>
  <si>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</si>
  <si>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</si>
  <si>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</si>
  <si>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</si>
  <si>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</si>
  <si>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</si>
  <si>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</si>
  <si>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</si>
  <si>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</si>
  <si>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</si>
  <si>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</si>
  <si>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</si>
  <si>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</si>
  <si>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</si>
  <si>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</si>
  <si>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</si>
  <si>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</si>
  <si>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</si>
  <si>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</si>
  <si>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</si>
  <si>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</si>
  <si>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</si>
  <si>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</si>
  <si>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</si>
  <si>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</si>
  <si>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</si>
  <si>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</si>
  <si>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</si>
  <si>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</si>
  <si>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</si>
  <si>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</si>
  <si>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</si>
  <si>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</si>
  <si>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</si>
  <si>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</si>
  <si>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</si>
  <si>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</si>
  <si>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</si>
  <si>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</si>
  <si>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</si>
  <si>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</si>
  <si>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</si>
  <si>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</si>
  <si>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</si>
  <si>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</si>
  <si>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</si>
  <si>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</si>
  <si>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</si>
  <si>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</si>
  <si>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</si>
  <si>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</si>
  <si>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</si>
  <si>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</si>
  <si>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</si>
  <si>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</si>
  <si>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</si>
  <si>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</si>
  <si>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</si>
  <si>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</si>
  <si>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</si>
  <si>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</si>
  <si>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</si>
  <si>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</si>
  <si>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</si>
  <si>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</si>
  <si>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</si>
  <si>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</si>
  <si>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</si>
  <si>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</si>
  <si>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</si>
  <si>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</si>
  <si>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</si>
  <si>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</si>
  <si>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</si>
  <si>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</si>
  <si>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</si>
  <si>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</si>
  <si>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</si>
  <si>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</si>
  <si>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</si>
  <si>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</si>
  <si>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</si>
  <si>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</si>
  <si>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</si>
  <si>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</si>
  <si>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</si>
  <si>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</si>
  <si>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</si>
  <si>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</si>
  <si>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</si>
  <si>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</si>
  <si>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</si>
  <si>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</si>
  <si>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</si>
  <si>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</si>
  <si>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</si>
  <si>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</si>
  <si>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</si>
  <si>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</si>
  <si>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</si>
  <si>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</si>
  <si>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</si>
  <si>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</si>
  <si>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</si>
  <si>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</si>
  <si>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</si>
  <si>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</si>
  <si>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</si>
  <si>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</si>
  <si>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</si>
  <si>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</si>
  <si>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</si>
  <si>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</si>
  <si>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</si>
  <si>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</si>
  <si>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</si>
  <si>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</si>
  <si>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</si>
  <si>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</si>
  <si>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</si>
  <si>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</si>
  <si>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</si>
  <si>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</si>
  <si>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</si>
  <si>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</si>
  <si>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</si>
  <si>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</si>
  <si>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</si>
  <si>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</si>
  <si>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</si>
  <si>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</si>
  <si>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</si>
  <si>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</si>
  <si>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</si>
  <si>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</si>
  <si>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</si>
  <si>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</si>
  <si>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</si>
  <si>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</si>
  <si>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</si>
  <si>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</si>
  <si>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</si>
  <si>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</si>
  <si>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</si>
  <si>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</si>
  <si>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</si>
  <si>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</si>
  <si>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</si>
  <si>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</si>
  <si>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</si>
  <si>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</si>
  <si>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</si>
  <si>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</si>
  <si>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</si>
  <si>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</si>
  <si>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</si>
  <si>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</si>
  <si>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</si>
  <si>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</si>
  <si>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</si>
  <si>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</si>
  <si>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</si>
  <si>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</si>
  <si>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</si>
  <si>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</si>
  <si>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</si>
  <si>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</si>
  <si>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</si>
  <si>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</si>
  <si>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</si>
  <si>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</si>
  <si>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</si>
  <si>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</si>
  <si>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</si>
  <si>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</si>
  <si>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</si>
  <si>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</si>
  <si>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</si>
  <si>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</si>
  <si>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</si>
  <si>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</si>
  <si>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</si>
  <si>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</si>
  <si>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</si>
  <si>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</si>
  <si>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</si>
  <si>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</si>
  <si>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</si>
  <si>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</si>
  <si>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</si>
  <si>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</si>
  <si>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</si>
  <si>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</si>
  <si>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</si>
  <si>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</si>
  <si>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</si>
  <si>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</si>
  <si>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</si>
  <si>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</si>
  <si>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</si>
  <si>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</si>
  <si>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</si>
  <si>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</si>
  <si>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</si>
  <si>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</si>
  <si>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</si>
  <si>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</si>
  <si>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</si>
  <si>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</si>
  <si>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</si>
  <si>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</si>
  <si>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</si>
  <si>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</si>
  <si>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</si>
  <si>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</si>
  <si>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</si>
  <si>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</si>
  <si>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</si>
  <si>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</si>
  <si>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</si>
  <si>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</si>
  <si>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</si>
  <si>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</si>
  <si>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</si>
  <si>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</si>
  <si>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</si>
  <si>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</si>
  <si>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</si>
  <si>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</si>
  <si>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</si>
  <si>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</si>
  <si>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</si>
  <si>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</si>
  <si>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</si>
  <si>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</si>
  <si>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</si>
  <si>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</si>
  <si>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</si>
  <si>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</si>
  <si>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</si>
  <si>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</si>
  <si>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</si>
  <si>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</si>
  <si>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</si>
  <si>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</si>
  <si>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</si>
  <si>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</si>
  <si>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</si>
  <si>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</si>
  <si>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</si>
  <si>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</si>
  <si>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</si>
  <si>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</si>
  <si>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</si>
  <si>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</si>
  <si>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</si>
  <si>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</si>
  <si>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</si>
  <si>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</si>
  <si>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</si>
  <si>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</si>
  <si>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</si>
  <si>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</si>
  <si>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</si>
  <si>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</si>
  <si>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</si>
  <si>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</si>
  <si>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</si>
  <si>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</si>
  <si>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</si>
  <si>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</si>
  <si>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</si>
  <si>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</si>
  <si>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</si>
  <si>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</si>
  <si>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</si>
  <si>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</si>
  <si>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</si>
  <si>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</si>
  <si>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</si>
  <si>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</si>
  <si>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</si>
  <si>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</si>
  <si>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</si>
  <si>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</si>
  <si>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</si>
  <si>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</si>
  <si>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</si>
  <si>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</si>
  <si>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</si>
  <si>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</si>
  <si>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</si>
  <si>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</si>
  <si>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</si>
  <si>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</si>
  <si>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</si>
  <si>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</si>
  <si>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</si>
  <si>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</si>
  <si>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</si>
  <si>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</si>
  <si>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</si>
  <si>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</si>
  <si>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</si>
  <si>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</si>
  <si>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</si>
  <si>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</si>
  <si>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</si>
  <si>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</si>
  <si>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</si>
  <si>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</si>
  <si>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</si>
  <si>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</si>
  <si>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</si>
  <si>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</si>
  <si>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</si>
  <si>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</si>
  <si>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</si>
  <si>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</si>
  <si>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</si>
  <si>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</si>
  <si>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</si>
  <si>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</si>
  <si>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</si>
  <si>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</si>
  <si>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</si>
  <si>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</si>
  <si>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</si>
  <si>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</si>
  <si>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</si>
  <si>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</si>
  <si>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</si>
  <si>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</si>
  <si>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</si>
  <si>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</si>
  <si>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</si>
  <si>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</si>
  <si>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</si>
  <si>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</si>
  <si>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</si>
  <si>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</si>
  <si>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</si>
  <si>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</si>
  <si>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</si>
  <si>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</si>
  <si>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</si>
  <si>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</si>
  <si>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</si>
  <si>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</si>
  <si>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</si>
  <si>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</si>
  <si>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</si>
  <si>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</si>
  <si>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</si>
  <si>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</si>
  <si>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</si>
  <si>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</si>
  <si>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</si>
  <si>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</si>
  <si>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</si>
  <si>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</si>
  <si>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</si>
  <si>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</si>
  <si>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</si>
  <si>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</si>
  <si>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</si>
  <si>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</si>
  <si>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</si>
  <si>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</si>
  <si>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</si>
  <si>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</si>
  <si>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</si>
  <si>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</si>
  <si>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</si>
  <si>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</si>
  <si>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</si>
  <si>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</si>
  <si>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</si>
  <si>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</si>
  <si>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</si>
  <si>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</si>
  <si>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</si>
  <si>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</si>
  <si>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</si>
  <si>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</si>
  <si>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</si>
  <si>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</si>
  <si>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</si>
  <si>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</si>
  <si>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</si>
  <si>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</si>
  <si>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</si>
  <si>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</si>
  <si>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</si>
  <si>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</si>
  <si>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</si>
  <si>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</si>
  <si>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</si>
  <si>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</si>
  <si>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</si>
  <si>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</si>
  <si>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</si>
  <si>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</si>
  <si>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</si>
  <si>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</si>
  <si>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</si>
  <si>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</si>
  <si>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</si>
  <si>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</si>
  <si>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</si>
  <si>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</si>
  <si>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</si>
  <si>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</si>
  <si>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</si>
  <si>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</si>
  <si>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</si>
  <si>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</si>
  <si>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</si>
  <si>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</si>
  <si>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</si>
  <si>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</si>
  <si>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</si>
  <si>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</si>
  <si>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</si>
  <si>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</si>
  <si>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</si>
  <si>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</si>
  <si>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</si>
  <si>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</si>
  <si>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</si>
  <si>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</si>
  <si>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</si>
  <si>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</si>
  <si>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</si>
  <si>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</si>
  <si>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</si>
  <si>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</si>
  <si>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</si>
  <si>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</si>
  <si>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</si>
  <si>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</si>
  <si>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</si>
  <si>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</si>
  <si>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</si>
  <si>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</si>
  <si>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</si>
  <si>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</si>
  <si>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</si>
  <si>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</si>
  <si>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</si>
  <si>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</si>
  <si>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</si>
  <si>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</si>
  <si>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</si>
  <si>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</si>
  <si>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</si>
  <si>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</si>
  <si>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</si>
  <si>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</si>
  <si>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</si>
  <si>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</si>
  <si>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</si>
  <si>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</si>
  <si>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</si>
  <si>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</si>
  <si>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</si>
  <si>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</si>
  <si>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</si>
  <si>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</si>
  <si>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</si>
  <si>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</si>
  <si>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</si>
  <si>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</si>
  <si>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</si>
  <si>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</si>
  <si>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</si>
  <si>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</si>
  <si>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</si>
  <si>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</si>
  <si>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</si>
  <si>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</si>
  <si>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</si>
  <si>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</si>
  <si>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</si>
  <si>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</si>
  <si>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</si>
  <si>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</si>
  <si>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</si>
  <si>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</si>
  <si>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</si>
  <si>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</si>
  <si>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</si>
  <si>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</si>
  <si>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</si>
  <si>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</si>
  <si>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</si>
  <si>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</si>
  <si>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</si>
  <si>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</si>
  <si>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</si>
  <si>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</si>
  <si>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</si>
  <si>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</si>
  <si>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</si>
  <si>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</si>
  <si>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</si>
  <si>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</si>
  <si>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</si>
  <si>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</si>
  <si>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</si>
  <si>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</si>
  <si>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</si>
  <si>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</si>
  <si>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</si>
  <si>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</si>
  <si>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</si>
  <si>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</si>
  <si>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</si>
  <si>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</si>
  <si>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</si>
  <si>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</si>
  <si>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</si>
  <si>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</si>
  <si>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</si>
  <si>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</si>
  <si>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</si>
  <si>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</si>
  <si>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</si>
  <si>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</si>
  <si>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</si>
  <si>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</si>
  <si>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</si>
  <si>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</si>
  <si>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</si>
  <si>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</si>
  <si>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</si>
  <si>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</si>
  <si>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</si>
  <si>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</si>
  <si>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</si>
  <si>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</si>
  <si>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</si>
  <si>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</si>
  <si>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</si>
  <si>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</si>
  <si>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</si>
  <si>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</si>
  <si>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</si>
  <si>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</si>
  <si>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</si>
  <si>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</si>
  <si>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</si>
  <si>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</si>
  <si>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</si>
  <si>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</si>
  <si>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</si>
  <si>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</si>
  <si>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</si>
  <si>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</si>
  <si>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</si>
  <si>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</si>
  <si>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</si>
  <si>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</si>
  <si>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</si>
  <si>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</si>
  <si>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</si>
  <si>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</si>
  <si>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</si>
  <si>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</si>
  <si>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</si>
  <si>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</si>
  <si>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</si>
  <si>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</si>
  <si>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</si>
  <si>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</si>
  <si>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</si>
  <si>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</si>
  <si>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</si>
  <si>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</si>
  <si>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</si>
  <si>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</si>
  <si>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</si>
  <si>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</si>
  <si>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</si>
  <si>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</si>
  <si>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</si>
  <si>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</si>
  <si>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</si>
  <si>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</si>
  <si>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</si>
  <si>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</si>
  <si>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</si>
  <si>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</si>
  <si>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</si>
  <si>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</si>
  <si>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</si>
  <si>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</si>
  <si>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</si>
  <si>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</si>
  <si>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</si>
  <si>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</si>
  <si>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</si>
  <si>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</si>
  <si>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</si>
  <si>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</si>
  <si>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</si>
  <si>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</si>
  <si>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</si>
  <si>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</si>
  <si>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</si>
  <si>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</si>
  <si>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</si>
  <si>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</si>
  <si>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</si>
  <si>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</si>
  <si>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</si>
  <si>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</si>
  <si>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</si>
  <si>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</si>
  <si>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</si>
  <si>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</si>
  <si>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</si>
  <si>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</si>
  <si>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</si>
  <si>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</si>
  <si>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</si>
  <si>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</si>
  <si>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</si>
  <si>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</si>
  <si>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</si>
  <si>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</si>
  <si>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</si>
  <si>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</si>
  <si>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</si>
  <si>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</si>
  <si>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</si>
  <si>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</si>
  <si>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</si>
  <si>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</si>
  <si>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</si>
  <si>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</si>
  <si>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</si>
  <si>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</si>
  <si>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</si>
  <si>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</si>
  <si>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</si>
  <si>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</si>
  <si>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</si>
  <si>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</si>
  <si>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</si>
  <si>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</si>
  <si>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</si>
  <si>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</si>
  <si>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</si>
  <si>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</si>
  <si>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</si>
  <si>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</si>
  <si>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</si>
  <si>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</si>
  <si>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</si>
  <si>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</si>
  <si>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</si>
  <si>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</si>
  <si>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</si>
  <si>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</si>
  <si>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</si>
  <si>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</si>
  <si>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</si>
  <si>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</si>
  <si>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</si>
  <si>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</si>
  <si>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</si>
  <si>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</si>
  <si>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</si>
  <si>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</si>
  <si>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</si>
  <si>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</si>
  <si>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</si>
  <si>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</si>
  <si>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</si>
  <si>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</si>
  <si>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</si>
  <si>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</si>
  <si>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</si>
  <si>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</si>
  <si>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</si>
  <si>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</si>
  <si>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</si>
  <si>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</si>
  <si>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</si>
  <si>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</si>
  <si>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</si>
  <si>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</si>
  <si>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</si>
  <si>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</si>
  <si>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</si>
  <si>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</si>
  <si>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</si>
  <si>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</si>
  <si>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</si>
  <si>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</si>
  <si>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</si>
  <si>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</si>
  <si>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</si>
  <si>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</si>
  <si>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</si>
  <si>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</si>
  <si>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</si>
  <si>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</si>
  <si>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</si>
  <si>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</si>
  <si>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</si>
  <si>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</si>
  <si>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</si>
  <si>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</si>
  <si>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</si>
  <si>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</si>
  <si>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</si>
  <si>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</si>
  <si>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</si>
  <si>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</si>
  <si>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</si>
  <si>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</si>
  <si>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</si>
  <si>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</si>
  <si>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</si>
  <si>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</si>
  <si>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</si>
  <si>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</si>
  <si>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</si>
  <si>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</si>
  <si>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</si>
  <si>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</si>
  <si>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</si>
  <si>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</si>
  <si>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</si>
  <si>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</si>
  <si>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</si>
  <si>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</si>
  <si>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</si>
  <si>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</si>
  <si>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</si>
  <si>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</si>
  <si>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</si>
  <si>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</si>
  <si>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</si>
  <si>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</si>
  <si>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</si>
  <si>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</si>
  <si>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</si>
  <si>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</si>
  <si>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</si>
  <si>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</si>
  <si>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</si>
  <si>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</si>
  <si>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</si>
  <si>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</si>
  <si>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</si>
  <si>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</si>
  <si>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</si>
  <si>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</si>
  <si>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</si>
  <si>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</si>
  <si>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</si>
  <si>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</si>
  <si>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</si>
  <si>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</si>
  <si>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</si>
  <si>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</si>
  <si>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</si>
  <si>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</si>
  <si>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</si>
  <si>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</si>
  <si>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</si>
  <si>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</si>
  <si>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</si>
  <si>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</si>
  <si>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</si>
  <si>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</si>
  <si>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</si>
  <si>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</si>
  <si>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</si>
  <si>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</si>
  <si>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</si>
  <si>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</si>
  <si>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</si>
  <si>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</si>
  <si>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</si>
  <si>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</si>
  <si>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</si>
  <si>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</si>
  <si>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</si>
  <si>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</si>
  <si>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</si>
  <si>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</si>
  <si>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</si>
  <si>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</si>
  <si>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</si>
  <si>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</si>
  <si>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</si>
  <si>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</si>
  <si>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</si>
  <si>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</si>
  <si>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</si>
  <si>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</si>
  <si>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</si>
  <si>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</si>
  <si>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</si>
  <si>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</si>
  <si>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</si>
  <si>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</si>
  <si>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</si>
  <si>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</si>
  <si>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</si>
  <si>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</si>
  <si>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</si>
  <si>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</si>
  <si>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</si>
  <si>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</si>
  <si>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</si>
  <si>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</si>
  <si>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</si>
  <si>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</si>
  <si>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</si>
  <si>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</si>
  <si>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</si>
  <si>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</si>
  <si>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</si>
  <si>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</si>
  <si>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</si>
  <si>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</si>
  <si>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</si>
  <si>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</si>
  <si>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</si>
  <si>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</si>
  <si>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</si>
  <si>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</si>
  <si>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</si>
  <si>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</si>
  <si>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</si>
  <si>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</si>
  <si>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</si>
  <si>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</si>
  <si>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</si>
  <si>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</si>
  <si>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</si>
  <si>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</si>
  <si>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</si>
  <si>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</si>
  <si>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</si>
  <si>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</si>
  <si>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</si>
  <si>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</si>
  <si>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</si>
  <si>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</si>
  <si>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</si>
  <si>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</si>
  <si>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</si>
  <si>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</si>
  <si>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</si>
  <si>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</si>
  <si>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</si>
  <si>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</si>
  <si>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</si>
  <si>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</si>
  <si>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</si>
  <si>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</si>
  <si>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</si>
  <si>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</si>
  <si>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</si>
  <si>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</si>
  <si>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</si>
  <si>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</si>
  <si>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</si>
  <si>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</si>
  <si>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</si>
  <si>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</si>
  <si>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</si>
  <si>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</si>
  <si>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</si>
  <si>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</si>
  <si>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</si>
  <si>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</si>
  <si>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</si>
  <si>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</si>
  <si>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</si>
  <si>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</si>
  <si>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</si>
  <si>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</si>
  <si>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</si>
  <si>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</si>
  <si>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</si>
  <si>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</si>
  <si>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</si>
  <si>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</si>
  <si>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</si>
  <si>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</si>
  <si>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</si>
  <si>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</si>
  <si>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</si>
  <si>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</si>
  <si>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</si>
  <si>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</si>
  <si>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</si>
  <si>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</si>
  <si>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</si>
  <si>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</si>
  <si>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</si>
  <si>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</si>
  <si>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</si>
  <si>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</si>
  <si>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</si>
  <si>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</si>
  <si>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</si>
  <si>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</si>
  <si>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</si>
  <si>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</si>
  <si>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</si>
  <si>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</si>
  <si>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</si>
  <si>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</si>
  <si>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</si>
  <si>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</si>
  <si>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</si>
  <si>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</si>
  <si>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</si>
  <si>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</si>
  <si>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</si>
  <si>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</si>
  <si>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</si>
  <si>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</si>
  <si>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</si>
  <si>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</si>
  <si>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</si>
  <si>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</si>
  <si>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</si>
  <si>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</si>
  <si>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</si>
  <si>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</si>
  <si>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</si>
  <si>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</si>
  <si>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</si>
  <si>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</si>
  <si>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</si>
  <si>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</si>
  <si>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</si>
  <si>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</si>
  <si>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</si>
  <si>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</si>
  <si>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</si>
  <si>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</si>
  <si>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</si>
  <si>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</si>
  <si>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</si>
  <si>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</si>
  <si>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</si>
  <si>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</si>
  <si>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</si>
  <si>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</si>
  <si>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</si>
  <si>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</si>
  <si>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</si>
  <si>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</si>
  <si>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</si>
  <si>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</si>
  <si>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</si>
  <si>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</si>
  <si>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</si>
  <si>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</si>
  <si>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</si>
  <si>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</si>
  <si>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</si>
  <si>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</si>
  <si>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</si>
  <si>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</si>
  <si>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</si>
  <si>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</si>
  <si>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</si>
  <si>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</si>
  <si>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</si>
  <si>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</si>
  <si>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</si>
  <si>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</si>
  <si>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</si>
  <si>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</si>
  <si>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</si>
  <si>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</si>
  <si>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</si>
  <si>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</si>
  <si>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</si>
  <si>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</si>
  <si>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</si>
  <si>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</si>
  <si>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</si>
  <si>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</si>
  <si>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</si>
  <si>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</si>
  <si>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</si>
  <si>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</si>
  <si>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</si>
  <si>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</si>
  <si>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</si>
  <si>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</si>
  <si>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</si>
  <si>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</si>
  <si>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</si>
  <si>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</si>
  <si>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</si>
  <si>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</si>
  <si>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</si>
  <si>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</si>
  <si>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</si>
  <si>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</si>
  <si>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</si>
  <si>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</si>
  <si>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</si>
  <si>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</si>
  <si>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</si>
  <si>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</si>
  <si>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</si>
  <si>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</si>
  <si>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</si>
  <si>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</si>
  <si>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</si>
  <si>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</si>
  <si>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</si>
  <si>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</si>
  <si>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</si>
  <si>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</si>
  <si>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</si>
  <si>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</si>
  <si>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</si>
  <si>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</si>
  <si>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</si>
  <si>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</si>
  <si>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</si>
  <si>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</si>
  <si>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</si>
  <si>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</si>
  <si>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</si>
  <si>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</si>
  <si>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</si>
  <si>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</si>
  <si>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</si>
  <si>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</si>
  <si>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</si>
  <si>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</si>
  <si>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</si>
  <si>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</si>
  <si>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</si>
  <si>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</si>
  <si>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</si>
  <si>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</si>
  <si>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</si>
  <si>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</si>
  <si>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</si>
  <si>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</si>
  <si>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</si>
  <si>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</si>
  <si>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</si>
  <si>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</si>
  <si>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</si>
  <si>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</si>
  <si>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</si>
  <si>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</si>
  <si>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</si>
  <si>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</si>
  <si>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</si>
  <si>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</si>
  <si>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</si>
  <si>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</si>
  <si>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</si>
  <si>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</si>
  <si>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</si>
  <si>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</si>
  <si>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</si>
  <si>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</si>
  <si>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</si>
  <si>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</si>
  <si>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</si>
  <si>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</si>
  <si>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</si>
  <si>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</si>
  <si>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</si>
  <si>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</si>
  <si>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</si>
  <si>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</si>
  <si>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</si>
  <si>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</si>
  <si>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</si>
  <si>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</si>
  <si>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</si>
  <si>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</si>
  <si>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</si>
  <si>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</si>
  <si>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</si>
  <si>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</si>
  <si>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</si>
  <si>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</si>
  <si>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</si>
  <si>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</si>
  <si>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</si>
  <si>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</si>
  <si>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</si>
  <si>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</si>
  <si>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</si>
  <si>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</si>
  <si>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</si>
  <si>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</si>
  <si>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</si>
  <si>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</si>
  <si>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</si>
  <si>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</si>
  <si>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</si>
  <si>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</si>
  <si>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</si>
  <si>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</si>
  <si>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</si>
  <si>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</si>
  <si>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</si>
  <si>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</si>
  <si>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</si>
  <si>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</si>
  <si>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</si>
  <si>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</si>
  <si>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</si>
  <si>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</si>
  <si>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</si>
  <si>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</si>
  <si>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</si>
  <si>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</si>
  <si>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</si>
  <si>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</si>
  <si>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</si>
  <si>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</si>
  <si>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</si>
  <si>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</si>
  <si>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</si>
  <si>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</si>
  <si>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</si>
  <si>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</si>
  <si>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</si>
  <si>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</si>
  <si>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</si>
  <si>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</si>
  <si>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</si>
  <si>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</si>
  <si>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</si>
  <si>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</si>
  <si>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</si>
  <si>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</si>
  <si>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</si>
  <si>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</si>
  <si>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</si>
  <si>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</si>
  <si>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</si>
  <si>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</si>
  <si>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</si>
  <si>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</si>
  <si>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</si>
  <si>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</si>
  <si>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</si>
  <si>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</si>
  <si>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</si>
  <si>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</si>
  <si>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</si>
  <si>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</si>
  <si>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</si>
  <si>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</si>
  <si>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</si>
  <si>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</si>
  <si>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</si>
  <si>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</si>
  <si>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</si>
  <si>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</si>
  <si>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</si>
  <si>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</si>
  <si>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</si>
  <si>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</si>
  <si>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</si>
  <si>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</si>
  <si>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</si>
  <si>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</si>
  <si>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</si>
  <si>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</si>
  <si>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</si>
  <si>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</si>
  <si>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</si>
  <si>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</si>
  <si>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</si>
  <si>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</si>
  <si>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</si>
  <si>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</si>
  <si>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</si>
  <si>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</si>
  <si>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</si>
  <si>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</si>
  <si>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</si>
  <si>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</si>
  <si>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</si>
  <si>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</si>
  <si>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</si>
  <si>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</si>
  <si>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</si>
  <si>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</si>
  <si>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</si>
  <si>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</si>
  <si>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</si>
  <si>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</si>
  <si>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</si>
  <si>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</si>
  <si>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</si>
  <si>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</si>
  <si>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</si>
  <si>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</si>
  <si>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</si>
  <si>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</si>
  <si>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</si>
  <si>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</si>
  <si>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</si>
  <si>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</si>
  <si>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</si>
  <si>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</si>
  <si>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</si>
  <si>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</si>
  <si>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</si>
  <si>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</si>
  <si>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</si>
  <si>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</si>
  <si>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</si>
  <si>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</si>
  <si>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</si>
  <si>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</si>
  <si>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</si>
  <si>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</si>
  <si>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</si>
  <si>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</si>
  <si>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</si>
  <si>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</si>
  <si>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</si>
  <si>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</si>
  <si>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</si>
  <si>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</si>
  <si>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</si>
  <si>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</si>
  <si>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</si>
  <si>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</si>
  <si>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</si>
  <si>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</si>
  <si>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</si>
  <si>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</si>
  <si>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</si>
  <si>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</si>
  <si>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</si>
  <si>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</si>
  <si>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</si>
  <si>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</si>
  <si>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</si>
  <si>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</si>
  <si>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</si>
  <si>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</si>
  <si>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</si>
  <si>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</si>
  <si>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</si>
  <si>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</si>
  <si>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</si>
  <si>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</si>
  <si>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</si>
  <si>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</si>
  <si>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</si>
  <si>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</si>
  <si>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</si>
  <si>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</si>
  <si>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</si>
  <si>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</si>
  <si>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</si>
  <si>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</si>
  <si>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</si>
  <si>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</si>
  <si>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</si>
  <si>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</si>
  <si>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</si>
  <si>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</si>
  <si>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</si>
  <si>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</si>
  <si>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</si>
  <si>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</si>
  <si>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</si>
  <si>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</si>
  <si>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</si>
  <si>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</si>
  <si>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</si>
  <si>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</si>
  <si>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</si>
  <si>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</si>
  <si>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</si>
  <si>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</si>
  <si>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</si>
  <si>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</si>
  <si>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</si>
  <si>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</si>
  <si>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</si>
  <si>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</si>
  <si>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</si>
  <si>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</si>
  <si>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</si>
  <si>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</si>
  <si>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</si>
  <si>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</si>
  <si>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</si>
  <si>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</si>
  <si>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</si>
  <si>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</si>
  <si>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</si>
  <si>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</si>
  <si>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</si>
  <si>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</si>
  <si>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</si>
  <si>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</si>
  <si>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</si>
  <si>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</si>
  <si>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</si>
  <si>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</si>
  <si>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</si>
  <si>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</si>
  <si>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</si>
  <si>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</si>
  <si>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</si>
  <si>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</si>
  <si>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</si>
  <si>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</si>
  <si>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</si>
  <si>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</si>
  <si>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</si>
  <si>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</si>
  <si>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</si>
  <si>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</si>
  <si>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</si>
  <si>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</si>
  <si>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</si>
  <si>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</si>
  <si>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</si>
  <si>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</si>
  <si>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</si>
  <si>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</si>
  <si>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</si>
  <si>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</si>
  <si>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</si>
  <si>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</si>
  <si>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</si>
  <si>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</si>
  <si>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</si>
  <si>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</si>
  <si>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</si>
  <si>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</si>
  <si>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</si>
  <si>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</si>
  <si>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</si>
  <si>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</si>
  <si>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</si>
  <si>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</si>
  <si>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</si>
  <si>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</si>
  <si>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</si>
  <si>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</si>
  <si>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</si>
  <si>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</si>
  <si>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</si>
  <si>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</si>
  <si>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</si>
  <si>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</si>
  <si>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</si>
  <si>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</si>
  <si>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</si>
  <si>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</si>
  <si>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</si>
  <si>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</si>
  <si>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</si>
  <si>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</si>
  <si>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</si>
  <si>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</si>
  <si>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</si>
  <si>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</si>
  <si>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</si>
  <si>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</si>
  <si>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</si>
  <si>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</si>
  <si>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</si>
  <si>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</si>
  <si>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</si>
  <si>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</si>
  <si>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</si>
  <si>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</si>
  <si>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</si>
  <si>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</si>
  <si>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</si>
  <si>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</si>
  <si>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</si>
  <si>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</si>
  <si>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</si>
  <si>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</si>
  <si>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</si>
  <si>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</si>
  <si>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</si>
  <si>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</si>
  <si>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</si>
  <si>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</si>
  <si>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</si>
  <si>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</si>
  <si>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</si>
  <si>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</si>
  <si>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</si>
  <si>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</si>
  <si>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</si>
  <si>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</si>
  <si>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</si>
  <si>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</si>
  <si>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</si>
  <si>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</si>
  <si>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</si>
  <si>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</si>
  <si>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</si>
  <si>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</si>
  <si>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</si>
  <si>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</si>
  <si>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</si>
  <si>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</si>
  <si>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</si>
  <si>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</si>
  <si>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</si>
  <si>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</si>
  <si>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</si>
  <si>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</si>
  <si>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</si>
  <si>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</si>
  <si>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</si>
  <si>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</si>
  <si>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</si>
  <si>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</si>
  <si>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</si>
  <si>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</si>
  <si>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</si>
  <si>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</si>
  <si>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</si>
  <si>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</si>
  <si>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</si>
  <si>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</si>
  <si>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</si>
  <si>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</si>
  <si>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</si>
  <si>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</si>
  <si>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</si>
  <si>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</si>
  <si>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</si>
  <si>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</si>
  <si>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</si>
  <si>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</si>
  <si>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</si>
  <si>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</si>
  <si>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</si>
  <si>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</si>
  <si>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</si>
  <si>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</si>
  <si>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</si>
  <si>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</si>
  <si>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</si>
  <si>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</si>
  <si>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</si>
  <si>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</si>
  <si>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</si>
  <si>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</si>
  <si>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</si>
  <si>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</si>
  <si>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</si>
  <si>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</si>
  <si>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</si>
  <si>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</si>
  <si>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</si>
  <si>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</si>
  <si>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</si>
  <si>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</si>
  <si>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</si>
  <si>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</si>
  <si>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</si>
  <si>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</si>
  <si>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</si>
  <si>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</si>
  <si>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</si>
  <si>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</si>
  <si>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</si>
  <si>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</si>
  <si>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</si>
  <si>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</si>
  <si>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</si>
  <si>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</si>
  <si>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</si>
  <si>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</si>
  <si>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</si>
  <si>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</si>
  <si>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</si>
  <si>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</si>
  <si>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</si>
  <si>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</si>
  <si>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</si>
  <si>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</si>
  <si>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</si>
  <si>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</si>
  <si>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</si>
  <si>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</si>
  <si>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</si>
  <si>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</si>
  <si>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</si>
  <si>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</si>
  <si>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</si>
  <si>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</si>
  <si>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</si>
  <si>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</si>
  <si>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</si>
  <si>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</si>
  <si>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</si>
  <si>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</si>
  <si>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</si>
  <si>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</si>
  <si>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</si>
  <si>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</si>
  <si>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</si>
  <si>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</si>
  <si>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</si>
  <si>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</si>
  <si>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</si>
  <si>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</si>
  <si>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</si>
  <si>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</si>
  <si>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</si>
  <si>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</si>
  <si>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</si>
  <si>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</si>
  <si>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</si>
  <si>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</si>
  <si>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</si>
  <si>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</si>
  <si>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</si>
  <si>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</si>
  <si>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</si>
  <si>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</si>
  <si>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</si>
  <si>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</si>
  <si>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</si>
  <si>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</si>
  <si>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</si>
  <si>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</si>
  <si>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</si>
  <si>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</si>
  <si>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</si>
  <si>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</si>
  <si>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</si>
  <si>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</si>
  <si>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</si>
  <si>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</si>
  <si>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</si>
  <si>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</si>
  <si>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</si>
  <si>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</si>
  <si>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</si>
  <si>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</si>
  <si>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</si>
  <si>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</si>
  <si>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</si>
  <si>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</si>
  <si>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</si>
  <si>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</si>
  <si>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</si>
  <si>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</si>
  <si>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</si>
  <si>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</si>
  <si>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</si>
  <si>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</si>
  <si>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</si>
  <si>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</si>
  <si>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</si>
  <si>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</si>
  <si>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</si>
  <si>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</si>
  <si>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</si>
  <si>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</si>
  <si>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</si>
  <si>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</si>
  <si>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</si>
  <si>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</si>
  <si>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</si>
  <si>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</si>
  <si>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</si>
  <si>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</si>
  <si>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</si>
  <si>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</si>
  <si>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</si>
  <si>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</si>
  <si>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</si>
  <si>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</si>
  <si>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</si>
  <si>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</si>
  <si>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</si>
  <si>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</si>
  <si>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</si>
  <si>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</si>
  <si>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</si>
  <si>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</si>
  <si>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</si>
  <si>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</si>
  <si>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</si>
  <si>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</si>
  <si>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</si>
  <si>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</si>
  <si>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</si>
  <si>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</si>
  <si>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</si>
  <si>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</si>
  <si>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</si>
  <si>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</si>
  <si>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</si>
  <si>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</si>
  <si>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</si>
  <si>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</si>
  <si>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</si>
  <si>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</si>
  <si>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</si>
  <si>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</si>
  <si>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</si>
  <si>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</si>
  <si>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</si>
  <si>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</si>
  <si>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</si>
  <si>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</si>
  <si>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</si>
  <si>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</si>
  <si>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</si>
  <si>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</si>
  <si>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</si>
  <si>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</si>
  <si>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</si>
  <si>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</si>
  <si>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</si>
  <si>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</si>
  <si>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</si>
  <si>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</si>
  <si>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</si>
  <si>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</si>
  <si>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</si>
  <si>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</si>
  <si>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</si>
  <si>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</si>
  <si>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</si>
  <si>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</si>
  <si>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</si>
  <si>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</si>
  <si>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</si>
  <si>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</si>
  <si>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</si>
  <si>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</si>
  <si>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</si>
  <si>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</si>
  <si>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</si>
  <si>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</si>
  <si>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</si>
  <si>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</si>
  <si>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</si>
  <si>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</si>
  <si>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</si>
  <si>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</si>
  <si>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</si>
  <si>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</si>
  <si>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</si>
  <si>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</si>
  <si>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</si>
  <si>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</si>
  <si>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</si>
  <si>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</si>
  <si>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</si>
  <si>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</si>
  <si>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</si>
  <si>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</si>
  <si>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</si>
  <si>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</si>
  <si>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</si>
  <si>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</si>
  <si>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</si>
  <si>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</si>
  <si>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</si>
  <si>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</si>
  <si>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</si>
  <si>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</si>
  <si>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</si>
  <si>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</si>
  <si>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</si>
  <si>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</si>
  <si>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</si>
  <si>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</si>
  <si>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</si>
  <si>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</si>
  <si>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</si>
  <si>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</si>
  <si>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</si>
  <si>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</si>
  <si>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</si>
  <si>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</si>
  <si>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</si>
  <si>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</si>
  <si>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</si>
  <si>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</si>
  <si>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</si>
  <si>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</si>
  <si>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</si>
  <si>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</si>
  <si>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</si>
  <si>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</si>
  <si>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</si>
  <si>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</si>
  <si>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</si>
  <si>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</si>
  <si>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</si>
  <si>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</si>
  <si>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</si>
  <si>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</si>
  <si>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</si>
  <si>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</si>
  <si>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</si>
  <si>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</si>
  <si>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</si>
  <si>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</si>
  <si>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</si>
  <si>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</si>
  <si>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</si>
  <si>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</si>
  <si>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</si>
  <si>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</si>
  <si>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</si>
  <si>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</si>
  <si>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</si>
  <si>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</si>
  <si>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</si>
  <si>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</si>
  <si>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</si>
  <si>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</si>
  <si>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</si>
  <si>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</si>
  <si>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</si>
  <si>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</si>
  <si>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</si>
  <si>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</si>
  <si>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</si>
  <si>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</si>
  <si>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</si>
  <si>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</si>
  <si>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</si>
  <si>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</si>
  <si>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</si>
  <si>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</si>
  <si>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</si>
  <si>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</si>
  <si>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</si>
  <si>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</si>
  <si>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</si>
  <si>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</si>
  <si>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</si>
  <si>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</si>
  <si>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</si>
  <si>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</si>
  <si>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</si>
  <si>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</si>
  <si>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</si>
  <si>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</si>
  <si>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</si>
  <si>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</si>
  <si>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</si>
  <si>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</si>
  <si>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</si>
  <si>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</si>
  <si>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</si>
  <si>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</si>
  <si>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</si>
  <si>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</si>
  <si>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</si>
  <si>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</si>
  <si>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</si>
  <si>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</si>
  <si>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</si>
  <si>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</si>
  <si>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</si>
  <si>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</si>
  <si>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</si>
  <si>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</si>
  <si>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</si>
  <si>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</si>
  <si>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</si>
  <si>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</si>
  <si>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</si>
  <si>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</si>
  <si>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</si>
  <si>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</si>
  <si>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</si>
  <si>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</si>
  <si>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</si>
  <si>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</si>
  <si>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</si>
  <si>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</si>
  <si>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</si>
  <si>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</si>
  <si>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</si>
  <si>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</si>
  <si>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</si>
  <si>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</si>
  <si>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</si>
  <si>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</si>
  <si>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</si>
  <si>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</si>
  <si>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</si>
  <si>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</si>
  <si>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</si>
  <si>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</si>
  <si>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</si>
  <si>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</si>
  <si>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</si>
  <si>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</si>
  <si>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</si>
  <si>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</si>
  <si>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</si>
  <si>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</si>
  <si>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</si>
  <si>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</si>
  <si>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</si>
  <si>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</si>
  <si>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</si>
  <si>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</si>
  <si>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</si>
  <si>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</si>
  <si>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</si>
  <si>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</si>
  <si>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</si>
  <si>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</si>
  <si>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</si>
  <si>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</si>
  <si>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</si>
  <si>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</si>
  <si>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</si>
  <si>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</si>
  <si>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</si>
  <si>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</si>
  <si>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</si>
  <si>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</si>
  <si>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</si>
  <si>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</si>
  <si>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</si>
  <si>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</si>
  <si>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</si>
  <si>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</si>
  <si>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</si>
  <si>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</si>
  <si>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</si>
  <si>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</si>
  <si>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</si>
  <si>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</si>
  <si>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</si>
  <si>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</si>
  <si>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</si>
  <si>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</si>
  <si>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</si>
  <si>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</si>
  <si>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</si>
  <si>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</si>
  <si>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</si>
  <si>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</si>
  <si>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</si>
  <si>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</si>
  <si>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</si>
  <si>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</si>
  <si>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</si>
  <si>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</si>
  <si>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</si>
  <si>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</si>
  <si>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</si>
  <si>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</si>
  <si>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</si>
  <si>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</si>
  <si>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</si>
  <si>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</si>
  <si>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</si>
  <si>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</si>
  <si>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</si>
  <si>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</si>
  <si>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</si>
  <si>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</si>
  <si>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</si>
  <si>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</si>
  <si>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</si>
  <si>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</si>
  <si>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</si>
  <si>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</si>
  <si>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</si>
  <si>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</si>
  <si>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</si>
  <si>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</si>
  <si>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</si>
  <si>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</si>
  <si>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</si>
  <si>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</si>
  <si>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</si>
  <si>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</si>
  <si>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</si>
  <si>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</si>
  <si>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</si>
  <si>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</si>
  <si>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</si>
  <si>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</si>
  <si>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</si>
  <si>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</si>
  <si>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</si>
  <si>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</si>
  <si>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</si>
  <si>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</si>
  <si>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</si>
  <si>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</si>
  <si>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</si>
  <si>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</si>
  <si>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</si>
  <si>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</si>
  <si>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</si>
  <si>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</si>
  <si>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</si>
  <si>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</si>
  <si>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</si>
  <si>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</si>
  <si>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</si>
  <si>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</si>
  <si>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</si>
  <si>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</si>
  <si>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</si>
  <si>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</si>
  <si>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</si>
  <si>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</si>
  <si>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</si>
  <si>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</si>
  <si>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</si>
  <si>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</si>
  <si>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</si>
  <si>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</si>
  <si>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</si>
  <si>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</si>
  <si>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</si>
  <si>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</si>
  <si>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</si>
  <si>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</si>
  <si>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</si>
  <si>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</si>
  <si>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</si>
  <si>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</si>
  <si>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</si>
  <si>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</si>
  <si>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</si>
  <si>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</si>
  <si>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</si>
  <si>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</si>
  <si>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</si>
  <si>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</si>
  <si>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</si>
  <si>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</si>
  <si>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</si>
  <si>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</si>
  <si>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</si>
  <si>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</si>
  <si>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</si>
  <si>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</si>
  <si>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</si>
  <si>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</si>
  <si>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</si>
  <si>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</si>
  <si>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</si>
  <si>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</si>
  <si>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</si>
  <si>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</si>
  <si>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</si>
  <si>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</si>
  <si>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</si>
  <si>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</si>
  <si>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</si>
  <si>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</si>
  <si>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</si>
  <si>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</si>
  <si>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</si>
  <si>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</si>
  <si>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</si>
  <si>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</si>
  <si>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</si>
  <si>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</si>
  <si>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</si>
  <si>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</si>
  <si>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</si>
  <si>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</si>
  <si>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</si>
  <si>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</si>
  <si>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</si>
  <si>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</si>
  <si>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</si>
  <si>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</si>
  <si>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</si>
  <si>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</si>
  <si>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</si>
  <si>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</si>
  <si>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</si>
  <si>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</si>
  <si>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</si>
  <si>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</si>
  <si>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</si>
  <si>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</si>
  <si>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</si>
  <si>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</si>
  <si>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</si>
  <si>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</si>
  <si>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</si>
  <si>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</si>
  <si>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</si>
  <si>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</si>
  <si>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</si>
  <si>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</si>
  <si>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</si>
  <si>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</si>
  <si>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</si>
  <si>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</si>
  <si>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</si>
  <si>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</si>
  <si>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</si>
  <si>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</si>
  <si>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</si>
  <si>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</si>
  <si>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</si>
  <si>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</si>
  <si>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</si>
  <si>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</si>
  <si>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</si>
  <si>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</si>
  <si>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</si>
  <si>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</si>
  <si>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</si>
  <si>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</si>
  <si>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</si>
  <si>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</si>
  <si>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</si>
  <si>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</si>
  <si>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</si>
  <si>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</si>
  <si>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</si>
  <si>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</si>
  <si>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</si>
  <si>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</si>
  <si>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</si>
  <si>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</si>
  <si>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</si>
  <si>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</si>
  <si>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</si>
  <si>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</si>
  <si>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</si>
  <si>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</si>
  <si>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</si>
  <si>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</si>
  <si>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</si>
  <si>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</si>
  <si>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</si>
  <si>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</si>
  <si>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</si>
  <si>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</si>
  <si>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</si>
  <si>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</si>
  <si>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</si>
  <si>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</si>
  <si>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</si>
  <si>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</si>
  <si>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</si>
  <si>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</si>
  <si>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</si>
  <si>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</si>
  <si>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</si>
  <si>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</si>
  <si>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</si>
  <si>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</si>
  <si>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</si>
  <si>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</si>
  <si>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</si>
  <si>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</si>
  <si>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</si>
  <si>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</si>
  <si>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</si>
  <si>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</si>
  <si>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</si>
  <si>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</si>
  <si>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</si>
  <si>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</si>
  <si>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</si>
  <si>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</si>
  <si>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</si>
  <si>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</si>
  <si>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</si>
  <si>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</si>
  <si>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</si>
  <si>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</si>
  <si>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</si>
  <si>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</si>
  <si>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</si>
  <si>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</si>
  <si>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</si>
  <si>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</si>
  <si>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</si>
  <si>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</si>
  <si>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</si>
  <si>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</si>
  <si>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</si>
  <si>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</si>
  <si>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</si>
  <si>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</si>
  <si>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</si>
  <si>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</si>
  <si>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</si>
  <si>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</si>
  <si>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</si>
  <si>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</si>
  <si>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</si>
  <si>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</si>
  <si>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</si>
  <si>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</si>
  <si>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</si>
  <si>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</si>
  <si>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</si>
  <si>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</si>
  <si>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</si>
  <si>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</si>
  <si>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</si>
  <si>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</si>
  <si>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</si>
  <si>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</si>
  <si>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</si>
  <si>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</si>
  <si>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</si>
  <si>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</si>
  <si>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</si>
  <si>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</si>
  <si>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</si>
  <si>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</si>
  <si>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</si>
  <si>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</si>
  <si>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</si>
  <si>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</si>
  <si>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</si>
  <si>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</si>
  <si>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</si>
  <si>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</si>
  <si>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</si>
  <si>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</si>
  <si>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</si>
  <si>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</si>
  <si>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</si>
  <si>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</si>
  <si>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</si>
  <si>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</si>
  <si>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</si>
  <si>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</si>
  <si>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</si>
  <si>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</si>
  <si>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</si>
  <si>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</si>
  <si>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</si>
  <si>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</si>
  <si>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</si>
  <si>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</si>
  <si>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</si>
  <si>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</si>
  <si>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</si>
  <si>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</si>
  <si>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</si>
  <si>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</si>
  <si>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</si>
  <si>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</si>
  <si>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</si>
  <si>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</si>
  <si>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</si>
  <si>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</si>
  <si>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</si>
  <si>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</si>
  <si>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</si>
  <si>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</si>
  <si>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</si>
  <si>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</si>
  <si>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</si>
  <si>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</si>
  <si>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</si>
  <si>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</si>
  <si>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</si>
  <si>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</si>
  <si>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</si>
  <si>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</si>
  <si>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</si>
  <si>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</si>
  <si>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</si>
  <si>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</si>
  <si>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</si>
  <si>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</si>
  <si>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</si>
  <si>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</si>
  <si>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</si>
  <si>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</si>
  <si>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</si>
  <si>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</si>
  <si>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</si>
  <si>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</si>
  <si>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</si>
  <si>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</si>
  <si>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</si>
  <si>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</si>
  <si>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</si>
  <si>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</si>
  <si>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</si>
  <si>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</si>
  <si>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</si>
  <si>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</si>
  <si>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</si>
  <si>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</si>
  <si>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</si>
  <si>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</si>
  <si>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</si>
  <si>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</si>
  <si>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</si>
  <si>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</si>
  <si>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</si>
  <si>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</si>
  <si>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</si>
  <si>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</si>
  <si>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</si>
  <si>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</si>
  <si>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</si>
  <si>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</si>
  <si>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</si>
  <si>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</si>
  <si>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</si>
  <si>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</si>
  <si>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</si>
  <si>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</si>
  <si>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</si>
  <si>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</si>
  <si>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</si>
  <si>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</si>
  <si>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</si>
  <si>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</si>
  <si>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</si>
  <si>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</si>
  <si>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</si>
  <si>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</si>
  <si>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</si>
  <si>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</si>
  <si>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</si>
  <si>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</si>
  <si>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</si>
  <si>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</si>
  <si>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</si>
  <si>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</si>
  <si>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</si>
  <si>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</si>
  <si>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</si>
  <si>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</si>
  <si>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</si>
  <si>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</si>
  <si>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</si>
  <si>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</si>
  <si>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</si>
  <si>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</si>
  <si>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</si>
  <si>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</si>
  <si>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</si>
  <si>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</si>
  <si>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</si>
  <si>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</si>
  <si>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</si>
  <si>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</si>
  <si>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</si>
  <si>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</si>
  <si>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</si>
  <si>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</si>
  <si>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</si>
  <si>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</si>
  <si>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</si>
  <si>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</si>
  <si>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</si>
  <si>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</si>
  <si>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</si>
  <si>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</si>
  <si>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</si>
  <si>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</si>
  <si>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</si>
  <si>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</si>
  <si>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</si>
  <si>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</si>
  <si>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</si>
  <si>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</si>
  <si>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</si>
  <si>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</si>
  <si>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</si>
  <si>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</si>
  <si>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</si>
  <si>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</si>
  <si>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</si>
  <si>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</si>
  <si>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</si>
  <si>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</si>
  <si>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</si>
  <si>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</si>
  <si>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</si>
  <si>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</si>
  <si>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</si>
  <si>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</si>
  <si>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</si>
  <si>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</si>
  <si>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</si>
  <si>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</si>
  <si>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</si>
  <si>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</si>
  <si>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</si>
  <si>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</si>
  <si>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</si>
  <si>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</si>
  <si>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</si>
  <si>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</si>
  <si>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</si>
  <si>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</si>
  <si>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</si>
  <si>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</si>
  <si>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</si>
  <si>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</si>
  <si>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</si>
  <si>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</si>
  <si>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</si>
  <si>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</si>
  <si>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</si>
  <si>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</si>
  <si>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</si>
  <si>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</si>
  <si>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</si>
  <si>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</si>
  <si>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</si>
  <si>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</si>
  <si>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</si>
  <si>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</si>
  <si>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</si>
  <si>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</si>
  <si>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</si>
  <si>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</si>
  <si>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</si>
  <si>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</si>
  <si>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</si>
  <si>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</si>
  <si>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</si>
  <si>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</si>
  <si>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</si>
  <si>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</si>
  <si>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</si>
  <si>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</si>
  <si>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</si>
  <si>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</si>
  <si>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</si>
  <si>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</si>
  <si>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</si>
  <si>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</si>
  <si>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</si>
  <si>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</si>
  <si>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</si>
  <si>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</si>
  <si>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</si>
  <si>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</si>
  <si>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</si>
  <si>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</si>
  <si>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</si>
  <si>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</si>
  <si>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</si>
  <si>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</si>
  <si>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</si>
  <si>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</si>
  <si>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</si>
  <si>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</si>
  <si>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</si>
  <si>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</si>
  <si>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</si>
  <si>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</si>
  <si>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</si>
  <si>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</si>
  <si>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</si>
  <si>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</si>
  <si>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</si>
  <si>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</si>
  <si>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</si>
  <si>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</si>
  <si>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</si>
  <si>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</si>
  <si>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</si>
  <si>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</si>
  <si>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</si>
  <si>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</si>
  <si>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</si>
  <si>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</si>
  <si>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</si>
  <si>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</si>
  <si>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</si>
  <si>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</si>
  <si>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</si>
  <si>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</si>
  <si>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</si>
  <si>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</si>
  <si>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</si>
  <si>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</si>
  <si>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</si>
  <si>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</si>
  <si>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</si>
  <si>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</si>
  <si>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</si>
  <si>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</si>
  <si>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</si>
  <si>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</si>
  <si>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</si>
  <si>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</si>
  <si>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</si>
  <si>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</si>
  <si>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</si>
  <si>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</si>
  <si>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</si>
  <si>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</si>
  <si>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</si>
  <si>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</si>
  <si>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</si>
  <si>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</si>
  <si>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</si>
  <si>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</si>
  <si>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</si>
  <si>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</si>
  <si>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</si>
  <si>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</si>
  <si>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</si>
  <si>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</si>
  <si>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</si>
  <si>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</si>
  <si>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</si>
  <si>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</si>
  <si>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</si>
  <si>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</si>
  <si>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</si>
  <si>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</si>
  <si>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</si>
  <si>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</si>
  <si>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</si>
  <si>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</si>
  <si>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</si>
  <si>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</si>
  <si>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</si>
  <si>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</si>
  <si>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</si>
  <si>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</si>
  <si>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</si>
  <si>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</si>
  <si>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</si>
  <si>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</si>
  <si>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</si>
  <si>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</si>
  <si>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</si>
  <si>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</si>
  <si>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</si>
  <si>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</si>
  <si>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</si>
  <si>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</si>
  <si>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</si>
  <si>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</si>
  <si>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</si>
  <si>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</si>
  <si>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</si>
  <si>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</si>
  <si>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</si>
  <si>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</si>
  <si>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</si>
  <si>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</si>
  <si>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</si>
  <si>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</si>
  <si>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</si>
  <si>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</si>
  <si>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</si>
  <si>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</si>
  <si>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</si>
  <si>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</si>
  <si>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</si>
  <si>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</si>
  <si>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</si>
  <si>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</si>
  <si>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</si>
  <si>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</si>
  <si>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</si>
  <si>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</si>
  <si>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</si>
  <si>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</si>
  <si>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</si>
  <si>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</si>
  <si>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</si>
  <si>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</si>
  <si>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</si>
  <si>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</si>
  <si>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</si>
  <si>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</si>
  <si>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</si>
  <si>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</si>
  <si>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</si>
  <si>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</si>
  <si>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</si>
  <si>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</si>
  <si>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</si>
  <si>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</si>
  <si>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</si>
  <si>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</si>
  <si>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</si>
  <si>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</si>
  <si>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</si>
  <si>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</si>
  <si>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</si>
  <si>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</si>
  <si>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</si>
  <si>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</si>
  <si>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</si>
  <si>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</si>
  <si>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</si>
  <si>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</si>
  <si>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</si>
  <si>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</si>
  <si>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</si>
  <si>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</si>
  <si>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</si>
  <si>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</si>
  <si>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</si>
  <si>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</si>
  <si>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</si>
  <si>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</si>
  <si>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</si>
  <si>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</si>
  <si>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</si>
  <si>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</si>
  <si>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</si>
  <si>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</si>
  <si>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</si>
  <si>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</si>
  <si>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</si>
  <si>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</si>
  <si>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</si>
  <si>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</si>
  <si>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</si>
  <si>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</si>
  <si>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</si>
  <si>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</si>
  <si>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</si>
  <si>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</si>
  <si>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</si>
  <si>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</si>
  <si>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</si>
  <si>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</si>
  <si>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</si>
  <si>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</si>
  <si>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</si>
  <si>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</si>
  <si>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</si>
  <si>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</si>
  <si>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</si>
  <si>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</si>
  <si>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</si>
  <si>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</si>
  <si>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</si>
  <si>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</si>
  <si>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</si>
  <si>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</si>
  <si>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</si>
  <si>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</si>
  <si>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</si>
  <si>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</si>
  <si>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</si>
  <si>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</si>
  <si>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</si>
  <si>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</si>
  <si>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</si>
  <si>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</si>
  <si>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</si>
  <si>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</si>
  <si>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</si>
  <si>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</si>
  <si>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</si>
  <si>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</si>
  <si>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</si>
  <si>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</si>
  <si>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</si>
  <si>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</si>
  <si>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</si>
  <si>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</si>
  <si>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</si>
  <si>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</si>
  <si>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</si>
  <si>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</si>
  <si>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</si>
  <si>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</si>
  <si>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</si>
  <si>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</si>
  <si>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</si>
  <si>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</si>
  <si>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</si>
  <si>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</si>
  <si>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</si>
  <si>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</si>
  <si>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</si>
  <si>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</si>
  <si>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</si>
  <si>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</si>
  <si>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</si>
  <si>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</si>
  <si>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</si>
  <si>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</si>
  <si>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</si>
  <si>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</si>
  <si>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</si>
  <si>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</si>
  <si>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</si>
  <si>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</si>
  <si>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</si>
  <si>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</si>
  <si>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</si>
  <si>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</si>
  <si>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</si>
  <si>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</si>
  <si>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</si>
  <si>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</si>
  <si>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</si>
  <si>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</si>
  <si>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</si>
  <si>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</si>
  <si>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</si>
  <si>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</si>
  <si>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</si>
  <si>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</si>
  <si>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</si>
  <si>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</si>
  <si>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</si>
  <si>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</si>
  <si>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</si>
  <si>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</si>
  <si>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</si>
  <si>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</si>
  <si>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</si>
  <si>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</si>
  <si>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</si>
  <si>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</si>
  <si>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</si>
  <si>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</si>
  <si>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</si>
  <si>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</si>
  <si>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</si>
  <si>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</si>
  <si>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</si>
  <si>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</si>
  <si>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</si>
  <si>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</si>
  <si>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</si>
  <si>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</si>
  <si>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</si>
  <si>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</si>
  <si>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</si>
  <si>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</si>
  <si>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</si>
  <si>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</si>
  <si>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</si>
  <si>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</si>
  <si>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</si>
  <si>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</si>
  <si>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</si>
  <si>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</si>
  <si>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</si>
  <si>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</si>
  <si>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</si>
  <si>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</si>
  <si>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</si>
  <si>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</si>
  <si>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</si>
  <si>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</si>
  <si>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</si>
  <si>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</si>
  <si>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</si>
  <si>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</si>
  <si>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</si>
  <si>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</si>
  <si>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</si>
  <si>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</si>
  <si>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</si>
  <si>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</si>
  <si>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</si>
  <si>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</si>
  <si>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</si>
  <si>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</si>
  <si>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</si>
  <si>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</si>
  <si>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</si>
  <si>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</si>
  <si>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</si>
  <si>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</si>
  <si>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</si>
  <si>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</si>
  <si>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</si>
  <si>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</si>
  <si>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</si>
  <si>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</si>
  <si>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</si>
  <si>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</si>
  <si>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</si>
  <si>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</si>
  <si>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</si>
  <si>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</si>
  <si>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</si>
  <si>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</si>
  <si>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</si>
  <si>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</si>
  <si>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</si>
  <si>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</si>
  <si>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</si>
  <si>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</si>
  <si>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</si>
  <si>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</si>
  <si>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</si>
  <si>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</si>
  <si>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</si>
  <si>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</si>
  <si>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</si>
  <si>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</si>
  <si>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</si>
  <si>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</si>
  <si>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</si>
  <si>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</si>
  <si>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</si>
  <si>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</si>
  <si>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</si>
  <si>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</si>
  <si>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</si>
  <si>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</si>
  <si>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</si>
  <si>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</si>
  <si>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</si>
  <si>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</si>
  <si>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</si>
  <si>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</si>
  <si>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</si>
  <si>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</si>
  <si>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</si>
  <si>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</si>
  <si>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</si>
  <si>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</si>
  <si>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</si>
  <si>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</si>
  <si>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</si>
  <si>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</si>
  <si>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</si>
  <si>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</si>
  <si>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</si>
  <si>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</si>
  <si>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</si>
  <si>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</si>
  <si>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</si>
  <si>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</si>
  <si>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</si>
  <si>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</si>
  <si>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</si>
  <si>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</si>
  <si>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</si>
  <si>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</si>
  <si>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</si>
  <si>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</si>
  <si>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</si>
  <si>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</si>
  <si>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</si>
  <si>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</si>
  <si>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</si>
  <si>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</si>
  <si>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</si>
  <si>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</si>
  <si>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</si>
  <si>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</si>
  <si>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</si>
  <si>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</si>
  <si>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</si>
  <si>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</si>
  <si>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</si>
  <si>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</si>
  <si>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</si>
  <si>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</si>
  <si>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</si>
  <si>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</si>
  <si>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</si>
  <si>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</si>
  <si>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</si>
  <si>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</si>
  <si>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</si>
  <si>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</si>
  <si>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</si>
  <si>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</si>
  <si>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</si>
  <si>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</si>
  <si>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</si>
  <si>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</si>
  <si>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</si>
  <si>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</si>
  <si>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</si>
  <si>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</si>
  <si>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</si>
  <si>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</si>
  <si>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</si>
  <si>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</si>
  <si>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</si>
  <si>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</si>
  <si>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</si>
  <si>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</si>
  <si>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</si>
  <si>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</si>
  <si>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</si>
  <si>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</si>
  <si>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</si>
  <si>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</si>
  <si>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</si>
  <si>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</si>
  <si>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</si>
  <si>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</si>
  <si>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</si>
  <si>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</si>
  <si>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</si>
  <si>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</si>
  <si>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</si>
  <si>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</si>
  <si>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</si>
  <si>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</si>
  <si>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</si>
  <si>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</si>
  <si>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</si>
  <si>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</si>
  <si>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</si>
  <si>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</si>
  <si>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</si>
  <si>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</si>
  <si>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</si>
  <si>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</si>
  <si>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</si>
  <si>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</si>
  <si>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</si>
  <si>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</si>
  <si>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</si>
  <si>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</si>
  <si>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</si>
  <si>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</si>
  <si>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</si>
  <si>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</si>
  <si>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</si>
  <si>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</si>
  <si>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</si>
  <si>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</si>
  <si>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</si>
  <si>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</si>
  <si>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</si>
  <si>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</si>
  <si>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</si>
  <si>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</si>
  <si>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</si>
  <si>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</si>
  <si>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</si>
  <si>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</si>
  <si>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</si>
  <si>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</si>
  <si>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</si>
  <si>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</si>
  <si>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</si>
  <si>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</si>
  <si>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</si>
  <si>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</si>
  <si>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</si>
  <si>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</si>
  <si>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</si>
  <si>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</si>
  <si>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</si>
  <si>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</si>
  <si>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</si>
  <si>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</si>
  <si>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</si>
  <si>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</si>
  <si>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</si>
  <si>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</si>
  <si>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</si>
  <si>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</si>
  <si>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</si>
  <si>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</si>
  <si>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</si>
  <si>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</si>
  <si>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</si>
  <si>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</si>
  <si>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</si>
  <si>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</si>
  <si>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</si>
  <si>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</si>
  <si>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</si>
  <si>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</si>
  <si>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</si>
  <si>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</si>
  <si>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</si>
  <si>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</si>
  <si>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</si>
  <si>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</si>
  <si>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</si>
  <si>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</si>
  <si>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</si>
  <si>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</si>
  <si>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</si>
  <si>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</si>
  <si>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</si>
  <si>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</si>
  <si>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</si>
  <si>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</si>
  <si>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</si>
  <si>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</si>
  <si>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</si>
  <si>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</si>
  <si>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</si>
  <si>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</si>
  <si>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</si>
  <si>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</si>
  <si>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</si>
  <si>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</si>
  <si>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</si>
  <si>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</si>
  <si>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</si>
  <si>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</si>
  <si>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</si>
  <si>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</si>
  <si>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</si>
  <si>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</si>
  <si>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</si>
  <si>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</si>
  <si>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</si>
  <si>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</si>
  <si>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</si>
  <si>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</si>
  <si>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</si>
  <si>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</si>
  <si>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</si>
  <si>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</si>
  <si>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</si>
  <si>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</si>
  <si>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</si>
  <si>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</si>
  <si>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</si>
  <si>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</si>
  <si>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</si>
  <si>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</si>
  <si>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</si>
  <si>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</si>
  <si>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</si>
  <si>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</si>
  <si>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</si>
  <si>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</si>
  <si>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</si>
  <si>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</si>
  <si>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</si>
  <si>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</si>
  <si>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</si>
  <si>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</si>
  <si>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</si>
  <si>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</si>
  <si>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</si>
  <si>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</si>
  <si>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</si>
  <si>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</si>
  <si>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</si>
  <si>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</si>
  <si>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</si>
  <si>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</si>
  <si>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</si>
  <si>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</si>
  <si>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</si>
  <si>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</si>
  <si>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</si>
  <si>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</si>
  <si>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</si>
  <si>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</si>
  <si>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</si>
  <si>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</si>
  <si>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</si>
  <si>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</si>
  <si>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</si>
  <si>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</si>
  <si>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</si>
  <si>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</si>
  <si>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</si>
  <si>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</si>
  <si>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</si>
  <si>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</si>
  <si>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</si>
  <si>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</si>
  <si>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</si>
  <si>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</si>
  <si>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</si>
  <si>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</si>
  <si>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</si>
  <si>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</si>
  <si>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</si>
  <si>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</si>
  <si>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</si>
  <si>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</si>
  <si>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</si>
  <si>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</si>
  <si>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</si>
  <si>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</si>
  <si>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</si>
  <si>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</si>
  <si>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</si>
  <si>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</si>
  <si>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</si>
  <si>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</si>
  <si>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</si>
  <si>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</si>
  <si>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</si>
  <si>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</si>
  <si>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</si>
  <si>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</si>
  <si>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</si>
  <si>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</si>
  <si>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</si>
  <si>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</si>
  <si>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</si>
  <si>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</si>
  <si>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</si>
  <si>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</si>
  <si>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</si>
  <si>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</si>
  <si>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</si>
  <si>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</si>
  <si>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</si>
  <si>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</si>
  <si>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</si>
  <si>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</si>
  <si>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</si>
  <si>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</si>
  <si>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</si>
  <si>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</si>
  <si>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</si>
  <si>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</si>
  <si>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</si>
  <si>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</si>
  <si>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</si>
  <si>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</si>
  <si>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</si>
  <si>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</si>
  <si>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</si>
  <si>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</si>
  <si>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</si>
  <si>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</si>
  <si>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</si>
  <si>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</si>
  <si>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</si>
  <si>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</si>
  <si>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</si>
  <si>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</si>
  <si>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</si>
  <si>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</si>
  <si>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</si>
  <si>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</si>
  <si>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</si>
  <si>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</si>
  <si>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</si>
  <si>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</si>
  <si>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</si>
  <si>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</si>
  <si>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</si>
  <si>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</si>
  <si>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</si>
  <si>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</si>
  <si>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</si>
  <si>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</si>
  <si>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</si>
  <si>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</si>
  <si>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</si>
  <si>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</si>
  <si>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</si>
  <si>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</si>
  <si>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</si>
  <si>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</si>
  <si>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</si>
  <si>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</si>
  <si>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</si>
  <si>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</si>
  <si>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</si>
  <si>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</si>
  <si>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</si>
  <si>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</si>
  <si>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</si>
  <si>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</si>
  <si>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</si>
  <si>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</si>
  <si>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</si>
  <si>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</si>
  <si>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</si>
  <si>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</si>
  <si>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</si>
  <si>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</si>
  <si>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</si>
  <si>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</si>
  <si>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</si>
  <si>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</si>
  <si>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</si>
  <si>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</si>
  <si>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</si>
  <si>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</si>
  <si>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</si>
  <si>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</si>
  <si>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</si>
  <si>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</si>
  <si>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</si>
  <si>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</si>
  <si>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</si>
  <si>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</si>
  <si>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</si>
  <si>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</si>
  <si>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</si>
  <si>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</si>
  <si>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</si>
  <si>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</si>
  <si>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</si>
  <si>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</si>
  <si>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</si>
  <si>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</si>
  <si>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</si>
  <si>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</si>
  <si>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</si>
  <si>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</si>
  <si>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</si>
  <si>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</si>
  <si>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</si>
  <si>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</si>
  <si>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</si>
  <si>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</si>
  <si>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</si>
  <si>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</si>
  <si>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</si>
  <si>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</si>
  <si>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</si>
  <si>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</si>
  <si>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</si>
  <si>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</si>
  <si>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</si>
  <si>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</si>
  <si>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</si>
  <si>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</si>
  <si>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</si>
  <si>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</si>
  <si>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</si>
  <si>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</si>
  <si>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</si>
  <si>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</si>
  <si>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</si>
  <si>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</si>
  <si>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</si>
  <si>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</si>
  <si>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</si>
  <si>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</si>
  <si>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</si>
  <si>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</si>
  <si>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</si>
  <si>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</si>
  <si>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</si>
  <si>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</si>
  <si>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</si>
  <si>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</si>
  <si>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</si>
  <si>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</si>
  <si>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</si>
  <si>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</si>
  <si>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</si>
  <si>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</si>
  <si>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</si>
  <si>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</si>
  <si>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</si>
  <si>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</si>
  <si>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</si>
  <si>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</si>
  <si>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</si>
  <si>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</si>
  <si>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</si>
  <si>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</si>
  <si>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</si>
  <si>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</si>
  <si>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</si>
  <si>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</si>
  <si>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</si>
  <si>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</si>
  <si>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</si>
  <si>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</si>
  <si>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</si>
  <si>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</si>
  <si>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</si>
  <si>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</si>
  <si>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</si>
  <si>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</si>
  <si>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</si>
  <si>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</si>
  <si>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</si>
  <si>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</si>
  <si>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</si>
  <si>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</si>
  <si>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</si>
  <si>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</si>
  <si>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</si>
  <si>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</si>
  <si>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</si>
  <si>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</si>
  <si>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</si>
  <si>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</si>
  <si>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</si>
  <si>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</si>
  <si>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</si>
  <si>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</si>
  <si>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</si>
  <si>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</si>
  <si>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</si>
  <si>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</si>
  <si>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</si>
  <si>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</si>
  <si>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</si>
  <si>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</si>
  <si>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</si>
  <si>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</si>
  <si>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</si>
  <si>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</si>
  <si>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</si>
  <si>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</si>
  <si>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</si>
  <si>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</si>
  <si>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</si>
  <si>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</si>
  <si>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</si>
  <si>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</si>
  <si>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</si>
  <si>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</si>
  <si>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</si>
  <si>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</si>
  <si>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</si>
  <si>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</si>
  <si>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</si>
  <si>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</si>
  <si>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</si>
  <si>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</si>
  <si>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</si>
  <si>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</si>
  <si>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</si>
  <si>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</si>
  <si>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</si>
  <si>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</si>
  <si>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</si>
  <si>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</si>
  <si>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</si>
  <si>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</si>
  <si>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</si>
  <si>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</si>
  <si>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</si>
  <si>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</si>
  <si>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</si>
  <si>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</si>
  <si>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</si>
  <si>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</si>
  <si>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</si>
  <si>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</si>
  <si>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</si>
  <si>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</si>
  <si>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</si>
  <si>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</si>
  <si>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</si>
  <si>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</si>
  <si>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</si>
  <si>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</si>
  <si>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</si>
  <si>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</si>
  <si>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</si>
  <si>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</si>
  <si>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</si>
  <si>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</si>
  <si>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</si>
  <si>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</si>
  <si>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</si>
  <si>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</si>
  <si>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</si>
  <si>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</si>
  <si>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</si>
  <si>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</si>
  <si>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</si>
  <si>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</si>
  <si>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</si>
  <si>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</si>
  <si>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</si>
  <si>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</si>
  <si>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</si>
  <si>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</si>
  <si>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</si>
  <si>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</si>
  <si>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</si>
  <si>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</si>
  <si>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</si>
  <si>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</si>
  <si>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</si>
  <si>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</si>
  <si>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</si>
  <si>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</si>
  <si>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</si>
  <si>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</si>
  <si>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</si>
  <si>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</si>
  <si>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</si>
  <si>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</si>
  <si>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</si>
  <si>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</si>
  <si>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</si>
  <si>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</si>
  <si>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</si>
  <si>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</si>
  <si>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</si>
  <si>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</si>
  <si>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</si>
  <si>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</si>
  <si>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</si>
  <si>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</si>
  <si>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</si>
  <si>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</si>
  <si>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</si>
  <si>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</si>
  <si>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</si>
  <si>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</si>
  <si>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</si>
  <si>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</si>
  <si>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</si>
  <si>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</si>
  <si>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</si>
  <si>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</si>
  <si>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</si>
  <si>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</si>
  <si>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</si>
  <si>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</si>
  <si>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</si>
  <si>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</si>
  <si>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</si>
  <si>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</si>
  <si>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</si>
  <si>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</si>
  <si>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</si>
  <si>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</si>
  <si>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</si>
  <si>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</si>
  <si>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</si>
  <si>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</si>
  <si>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</si>
  <si>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</si>
  <si>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</si>
  <si>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</si>
  <si>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</si>
  <si>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</si>
  <si>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</si>
  <si>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</si>
  <si>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</si>
  <si>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</si>
  <si>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</si>
  <si>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</si>
  <si>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</si>
  <si>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</si>
  <si>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</si>
  <si>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</si>
  <si>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</si>
  <si>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</si>
  <si>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</si>
  <si>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</si>
  <si>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</si>
  <si>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</si>
  <si>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</si>
  <si>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</si>
  <si>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</si>
  <si>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</si>
  <si>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</si>
  <si>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</si>
  <si>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</si>
  <si>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</si>
  <si>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</si>
  <si>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</si>
  <si>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</si>
  <si>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</si>
  <si>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</si>
  <si>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</si>
  <si>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</si>
  <si>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</si>
  <si>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</si>
  <si>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</si>
  <si>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</si>
  <si>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</si>
  <si>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</si>
  <si>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</si>
  <si>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</si>
  <si>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</si>
  <si>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</si>
  <si>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</si>
  <si>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</si>
  <si>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</si>
  <si>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</si>
  <si>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</si>
  <si>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</si>
  <si>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</si>
  <si>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</si>
  <si>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</si>
  <si>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</si>
  <si>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</si>
  <si>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</si>
  <si>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</si>
  <si>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</si>
  <si>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</si>
  <si>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</si>
  <si>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</si>
  <si>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</si>
  <si>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</si>
  <si>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</si>
  <si>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</si>
  <si>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</si>
  <si>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</si>
  <si>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</si>
  <si>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</si>
  <si>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</si>
  <si>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</si>
  <si>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</si>
  <si>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</si>
  <si>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</si>
  <si>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</si>
  <si>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</si>
  <si>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</si>
  <si>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</si>
  <si>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</si>
  <si>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</si>
  <si>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</si>
  <si>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</si>
  <si>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</si>
  <si>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</si>
  <si>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</si>
  <si>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</si>
  <si>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</si>
  <si>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</si>
  <si>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</si>
  <si>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</si>
  <si>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</si>
  <si>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</si>
  <si>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</si>
  <si>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</si>
  <si>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</si>
  <si>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</si>
  <si>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</si>
  <si>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</si>
  <si>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</si>
  <si>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</si>
  <si>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</si>
  <si>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</si>
  <si>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</si>
  <si>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</si>
  <si>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</si>
  <si>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</si>
  <si>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</si>
  <si>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</si>
  <si>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</si>
  <si>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</si>
  <si>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</si>
  <si>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</si>
  <si>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</si>
  <si>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</si>
  <si>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</si>
  <si>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</si>
  <si>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</si>
  <si>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</si>
  <si>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</si>
  <si>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</si>
  <si>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</si>
  <si>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</si>
  <si>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</si>
  <si>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</si>
  <si>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</si>
  <si>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</si>
  <si>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</si>
  <si>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</si>
  <si>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</si>
  <si>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</si>
  <si>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</si>
  <si>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</si>
  <si>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</si>
  <si>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</si>
  <si>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</si>
  <si>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</si>
  <si>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</si>
  <si>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</si>
  <si>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</si>
  <si>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</si>
  <si>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</si>
  <si>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</si>
  <si>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</si>
  <si>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</si>
  <si>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</si>
  <si>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</si>
  <si>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</si>
  <si>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</si>
  <si>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</si>
  <si>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</si>
  <si>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</si>
  <si>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</si>
  <si>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</si>
  <si>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</si>
  <si>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</si>
  <si>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</si>
  <si>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</si>
  <si>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</si>
  <si>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</si>
  <si>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</si>
  <si>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</si>
  <si>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</si>
  <si>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</si>
  <si>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</si>
  <si>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</si>
  <si>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</si>
  <si>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</si>
  <si>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</si>
  <si>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</si>
  <si>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</si>
  <si>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</si>
  <si>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</si>
  <si>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</si>
  <si>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</si>
  <si>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</si>
  <si>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</si>
  <si>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</si>
  <si>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</si>
  <si>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</si>
  <si>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</si>
  <si>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</si>
  <si>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</si>
  <si>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</si>
  <si>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</si>
  <si>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</si>
  <si>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</si>
  <si>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</si>
  <si>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</si>
  <si>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</si>
  <si>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</si>
  <si>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</si>
  <si>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</si>
  <si>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</si>
  <si>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</si>
  <si>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</si>
  <si>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</si>
  <si>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</si>
  <si>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</si>
  <si>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</si>
  <si>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</si>
  <si>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</si>
  <si>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</si>
  <si>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</si>
  <si>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</si>
  <si>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</si>
  <si>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</si>
  <si>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</si>
  <si>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</si>
  <si>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</si>
  <si>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</si>
  <si>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</si>
  <si>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</si>
  <si>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</si>
  <si>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</si>
  <si>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</si>
  <si>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</si>
  <si>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</si>
  <si>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</si>
  <si>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</si>
  <si>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</si>
  <si>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</si>
  <si>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</si>
  <si>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</si>
  <si>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</si>
  <si>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</si>
  <si>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</si>
  <si>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</si>
  <si>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</si>
  <si>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</si>
  <si>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</si>
  <si>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</si>
  <si>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</si>
  <si>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</si>
  <si>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</si>
  <si>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</si>
  <si>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</si>
  <si>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</si>
  <si>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</si>
  <si>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</si>
  <si>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</si>
  <si>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</si>
  <si>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</si>
  <si>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</si>
  <si>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</si>
  <si>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</si>
  <si>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</si>
  <si>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</si>
  <si>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</si>
  <si>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</si>
  <si>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</si>
  <si>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</si>
  <si>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</si>
  <si>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</si>
  <si>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</si>
  <si>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</si>
  <si>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</si>
  <si>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</si>
  <si>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</si>
  <si>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</si>
  <si>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</si>
  <si>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</si>
  <si>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</si>
  <si>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</si>
  <si>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</si>
  <si>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</si>
  <si>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</si>
  <si>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</si>
  <si>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</si>
  <si>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</si>
  <si>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</si>
  <si>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</si>
  <si>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</si>
  <si>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</si>
  <si>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</si>
  <si>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</si>
  <si>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</si>
  <si>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</si>
  <si>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</si>
  <si>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</si>
  <si>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</si>
  <si>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</si>
  <si>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</si>
  <si>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</si>
  <si>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</si>
  <si>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</si>
  <si>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</si>
  <si>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</si>
  <si>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</si>
  <si>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</si>
  <si>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</si>
  <si>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</si>
  <si>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</si>
  <si>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</si>
  <si>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</si>
  <si>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</si>
  <si>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</si>
  <si>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</si>
  <si>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</si>
  <si>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</si>
  <si>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</si>
  <si>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</si>
  <si>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</si>
  <si>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</si>
  <si>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</si>
  <si>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</si>
  <si>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</si>
  <si>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</si>
  <si>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</si>
  <si>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</si>
  <si>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</si>
  <si>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</si>
  <si>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</si>
  <si>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</si>
  <si>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</si>
  <si>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</si>
  <si>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</si>
  <si>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</si>
  <si>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</si>
  <si>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</si>
  <si>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</si>
  <si>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</si>
  <si>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</si>
  <si>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</si>
  <si>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</si>
  <si>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</si>
  <si>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</si>
  <si>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</si>
  <si>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</si>
  <si>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</si>
  <si>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</si>
  <si>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</si>
  <si>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</si>
  <si>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</si>
  <si>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</si>
  <si>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</si>
  <si>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</si>
  <si>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</si>
  <si>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</si>
  <si>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</si>
  <si>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</si>
  <si>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</si>
  <si>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</si>
  <si>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</si>
  <si>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</si>
  <si>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</si>
  <si>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</si>
  <si>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</si>
  <si>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</si>
  <si>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</si>
  <si>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</si>
  <si>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</si>
  <si>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</si>
  <si>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</si>
  <si>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</si>
  <si>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</si>
  <si>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</si>
  <si>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</si>
  <si>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</si>
  <si>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</si>
  <si>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</si>
  <si>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</si>
  <si>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</si>
  <si>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</si>
  <si>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</si>
  <si>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</si>
  <si>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</si>
  <si>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</si>
  <si>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</si>
  <si>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</si>
  <si>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</si>
  <si>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</si>
  <si>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</si>
  <si>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</si>
  <si>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</si>
  <si>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</si>
  <si>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</si>
  <si>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</si>
  <si>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</si>
  <si>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</si>
  <si>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</si>
  <si>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</si>
  <si>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</si>
  <si>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</si>
  <si>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</si>
  <si>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</si>
  <si>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</si>
  <si>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</si>
  <si>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</si>
  <si>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</si>
  <si>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</si>
  <si>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</si>
  <si>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</si>
  <si>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</si>
  <si>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</si>
  <si>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</si>
  <si>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</si>
  <si>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</si>
  <si>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</si>
  <si>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</si>
  <si>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</si>
  <si>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</si>
  <si>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</si>
  <si>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</si>
  <si>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</si>
  <si>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</si>
  <si>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</si>
  <si>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</si>
  <si>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</si>
  <si>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</si>
  <si>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</si>
  <si>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</si>
  <si>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</si>
  <si>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</si>
  <si>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</si>
  <si>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</si>
  <si>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</si>
  <si>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</si>
  <si>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</si>
  <si>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</si>
  <si>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</si>
  <si>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</si>
  <si>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</si>
  <si>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</si>
  <si>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</si>
  <si>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</si>
  <si>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</si>
  <si>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</si>
  <si>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</si>
  <si>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</si>
  <si>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</si>
  <si>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</si>
  <si>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</si>
  <si>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</si>
  <si>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</si>
  <si>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</si>
  <si>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</si>
  <si>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</si>
  <si>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</si>
  <si>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</si>
  <si>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</si>
  <si>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</si>
  <si>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</si>
  <si>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</si>
  <si>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</si>
  <si>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</si>
  <si>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</si>
  <si>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</si>
  <si>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</si>
  <si>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</si>
  <si>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</si>
  <si>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</si>
  <si>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</si>
  <si>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</si>
  <si>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</si>
  <si>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</si>
  <si>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</si>
  <si>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</si>
  <si>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</si>
  <si>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</si>
  <si>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</si>
  <si>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</si>
  <si>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</si>
  <si>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</si>
  <si>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</si>
  <si>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</si>
  <si>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</si>
  <si>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</si>
  <si>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</si>
  <si>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</si>
  <si>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</si>
  <si>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</si>
  <si>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</si>
  <si>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</si>
  <si>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</si>
  <si>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</si>
  <si>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</si>
  <si>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</si>
  <si>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</si>
  <si>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</si>
  <si>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</si>
  <si>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</si>
  <si>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</si>
  <si>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</si>
  <si>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</si>
  <si>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</si>
  <si>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</si>
  <si>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</si>
  <si>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</si>
  <si>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</si>
  <si>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</si>
  <si>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</si>
  <si>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</si>
  <si>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</si>
  <si>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</si>
  <si>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</si>
  <si>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</si>
  <si>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</si>
  <si>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</si>
  <si>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</si>
  <si>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</si>
  <si>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</si>
  <si>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</si>
  <si>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</si>
  <si>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</si>
  <si>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</si>
  <si>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</si>
  <si>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</si>
  <si>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</si>
  <si>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</si>
  <si>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</si>
  <si>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</si>
  <si>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</si>
  <si>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</si>
  <si>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</si>
  <si>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</si>
  <si>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</si>
  <si>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</si>
  <si>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</si>
  <si>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</si>
  <si>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</si>
  <si>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</si>
  <si>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</si>
  <si>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</si>
  <si>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</si>
  <si>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</si>
  <si>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</si>
  <si>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</si>
  <si>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</si>
  <si>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</si>
  <si>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</si>
  <si>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</si>
  <si>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</si>
  <si>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</si>
  <si>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</si>
  <si>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</si>
  <si>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</si>
  <si>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</si>
  <si>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</si>
  <si>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</si>
  <si>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</si>
  <si>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</si>
  <si>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</si>
  <si>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</si>
  <si>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</si>
  <si>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</si>
  <si>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</si>
  <si>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</si>
  <si>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</si>
  <si>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</si>
  <si>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</si>
  <si>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</si>
  <si>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</si>
  <si>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</si>
  <si>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</si>
  <si>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</si>
  <si>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</si>
  <si>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</si>
  <si>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</si>
  <si>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</si>
  <si>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</si>
  <si>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</si>
  <si>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</si>
  <si>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</si>
  <si>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</si>
  <si>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</si>
  <si>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</si>
  <si>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</si>
  <si>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</si>
  <si>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</si>
  <si>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</si>
  <si>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</si>
  <si>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</si>
  <si>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</si>
  <si>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</si>
  <si>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</si>
  <si>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</si>
  <si>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</si>
  <si>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</si>
  <si>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</si>
  <si>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</si>
  <si>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</si>
  <si>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</si>
  <si>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</si>
  <si>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</si>
  <si>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</si>
  <si>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</si>
  <si>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</si>
  <si>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</si>
  <si>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</si>
  <si>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</si>
  <si>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</si>
  <si>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</si>
  <si>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</si>
  <si>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</si>
  <si>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</si>
  <si>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</si>
  <si>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</si>
  <si>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</si>
  <si>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</si>
  <si>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</si>
  <si>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</si>
  <si>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</si>
  <si>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</si>
  <si>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</si>
  <si>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</si>
  <si>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</si>
  <si>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</si>
  <si>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</si>
  <si>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</si>
  <si>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</si>
  <si>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</si>
  <si>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</si>
  <si>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</si>
  <si>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</si>
  <si>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</si>
  <si>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</si>
  <si>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</si>
  <si>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</si>
  <si>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</si>
  <si>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</si>
  <si>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</si>
  <si>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</si>
  <si>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</si>
  <si>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</si>
  <si>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</si>
  <si>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</si>
  <si>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</si>
  <si>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</si>
  <si>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</si>
  <si>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</si>
  <si>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</si>
  <si>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</si>
  <si>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</si>
  <si>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</si>
  <si>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</si>
  <si>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</si>
  <si>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</si>
  <si>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</si>
  <si>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</si>
  <si>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</si>
  <si>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</si>
  <si>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</si>
  <si>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</si>
  <si>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</si>
  <si>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</si>
  <si>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</si>
  <si>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</si>
  <si>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</si>
  <si>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</si>
  <si>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</si>
  <si>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</si>
  <si>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</si>
  <si>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</si>
  <si>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</si>
  <si>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</si>
  <si>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</si>
  <si>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</si>
  <si>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</si>
  <si>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</si>
  <si>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</si>
  <si>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</si>
  <si>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</si>
  <si>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</si>
  <si>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</si>
  <si>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</si>
  <si>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</si>
  <si>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</si>
  <si>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</si>
  <si>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</si>
  <si>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</si>
  <si>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</si>
  <si>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</si>
  <si>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</si>
  <si>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</si>
  <si>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</si>
  <si>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</si>
  <si>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</si>
  <si>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</si>
  <si>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</si>
  <si>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</si>
  <si>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</si>
  <si>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</si>
  <si>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</si>
  <si>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</si>
  <si>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</si>
  <si>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</si>
  <si>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</si>
  <si>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</si>
  <si>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</si>
  <si>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</si>
  <si>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</si>
  <si>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</si>
  <si>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</si>
  <si>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</si>
  <si>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</si>
  <si>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</si>
  <si>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</si>
  <si>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</si>
  <si>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</si>
  <si>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</si>
  <si>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</si>
  <si>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</si>
  <si>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</si>
  <si>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</si>
  <si>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</si>
  <si>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</si>
  <si>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</si>
  <si>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</si>
  <si>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</si>
  <si>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</si>
  <si>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</si>
  <si>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</si>
  <si>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</si>
  <si>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</si>
  <si>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</si>
  <si>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</si>
  <si>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</si>
  <si>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</si>
  <si>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</si>
  <si>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</si>
  <si>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</si>
  <si>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</si>
  <si>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</si>
  <si>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</si>
  <si>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</si>
  <si>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</si>
  <si>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</si>
  <si>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</si>
  <si>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</si>
  <si>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</si>
  <si>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</si>
  <si>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</si>
  <si>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</si>
  <si>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</si>
  <si>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</si>
  <si>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</si>
  <si>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</si>
  <si>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</si>
  <si>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</si>
  <si>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</si>
  <si>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</si>
  <si>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</si>
  <si>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</si>
  <si>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</si>
  <si>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</si>
  <si>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</si>
  <si>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</si>
  <si>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</si>
  <si>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</si>
  <si>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</si>
  <si>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</si>
  <si>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</si>
  <si>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</si>
  <si>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</si>
  <si>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</si>
  <si>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</si>
  <si>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</si>
  <si>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</si>
  <si>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</si>
  <si>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</si>
  <si>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</si>
  <si>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</si>
  <si>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</si>
  <si>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</si>
  <si>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</si>
  <si>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</si>
  <si>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</si>
  <si>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</si>
  <si>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</si>
  <si>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</si>
  <si>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</si>
  <si>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</si>
  <si>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</si>
  <si>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</si>
  <si>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</si>
  <si>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</si>
  <si>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</si>
  <si>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</si>
  <si>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</si>
  <si>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</si>
  <si>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</si>
  <si>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</si>
  <si>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</si>
  <si>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</si>
  <si>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</si>
  <si>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</si>
  <si>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</si>
  <si>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</si>
  <si>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</si>
  <si>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</si>
  <si>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</si>
  <si>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</si>
  <si>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</si>
  <si>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</si>
  <si>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</si>
  <si>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</si>
  <si>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</si>
  <si>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</si>
  <si>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</si>
  <si>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</si>
  <si>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</si>
  <si>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</si>
  <si>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</si>
  <si>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</si>
  <si>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</si>
  <si>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</si>
  <si>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</si>
  <si>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</si>
  <si>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</si>
  <si>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</si>
  <si>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</si>
  <si>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</si>
  <si>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</si>
  <si>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</si>
  <si>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</si>
  <si>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</si>
  <si>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</si>
  <si>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</si>
  <si>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</si>
  <si>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</si>
  <si>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</si>
  <si>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</si>
  <si>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</si>
  <si>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</si>
  <si>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</si>
  <si>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</si>
  <si>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</si>
  <si>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</si>
  <si>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</si>
  <si>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</si>
  <si>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</si>
  <si>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</si>
  <si>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</si>
  <si>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</si>
  <si>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</si>
  <si>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</si>
  <si>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</si>
  <si>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</si>
  <si>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</si>
  <si>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</si>
  <si>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</si>
  <si>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</si>
  <si>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</si>
  <si>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</si>
  <si>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</si>
  <si>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</si>
  <si>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</si>
  <si>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</si>
  <si>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</si>
  <si>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</si>
  <si>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</si>
  <si>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</si>
  <si>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</si>
  <si>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</si>
  <si>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</si>
  <si>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</si>
  <si>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</si>
  <si>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</si>
  <si>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</si>
  <si>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</si>
  <si>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</si>
  <si>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</si>
  <si>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</si>
  <si>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</si>
  <si>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</si>
  <si>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</si>
  <si>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</si>
  <si>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</si>
  <si>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</si>
  <si>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</si>
  <si>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</si>
  <si>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</si>
  <si>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</si>
  <si>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</si>
  <si>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</si>
  <si>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</si>
  <si>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</si>
  <si>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</si>
  <si>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</si>
  <si>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</si>
  <si>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</si>
  <si>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</si>
  <si>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</si>
  <si>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</si>
  <si>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</si>
  <si>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</si>
  <si>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</si>
  <si>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</si>
  <si>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</si>
  <si>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</si>
  <si>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</si>
  <si>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</si>
  <si>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</si>
  <si>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</si>
  <si>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</si>
  <si>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</si>
  <si>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</si>
  <si>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</si>
  <si>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</si>
  <si>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</si>
  <si>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</si>
  <si>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</si>
  <si>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</si>
  <si>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</si>
  <si>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</si>
  <si>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</si>
  <si>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</si>
  <si>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</si>
  <si>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</si>
  <si>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</si>
  <si>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</si>
  <si>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</si>
  <si>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</si>
  <si>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</si>
  <si>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</si>
  <si>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</si>
  <si>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</si>
  <si>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</si>
  <si>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</si>
  <si>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</si>
  <si>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</si>
  <si>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</si>
  <si>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</si>
  <si>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</si>
  <si>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</si>
  <si>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</si>
  <si>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</si>
  <si>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</si>
  <si>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</si>
  <si>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</si>
  <si>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</si>
  <si>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</si>
  <si>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</si>
  <si>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</si>
  <si>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</si>
  <si>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</si>
  <si>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</si>
  <si>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</si>
  <si>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</si>
  <si>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</si>
  <si>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</si>
  <si>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</si>
  <si>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</si>
  <si>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</si>
  <si>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</si>
  <si>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</si>
  <si>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</si>
  <si>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</si>
  <si>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</si>
  <si>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</si>
  <si>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</si>
  <si>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</si>
  <si>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</si>
  <si>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</si>
  <si>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</si>
  <si>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</si>
  <si>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</si>
  <si>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</si>
  <si>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</si>
  <si>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</si>
  <si>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</si>
  <si>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</si>
  <si>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</si>
  <si>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</si>
  <si>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</si>
  <si>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</si>
  <si>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</si>
  <si>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</si>
  <si>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</si>
  <si>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</si>
  <si>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</si>
  <si>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</si>
  <si>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</si>
  <si>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</si>
  <si>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</si>
  <si>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</si>
  <si>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</si>
  <si>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</si>
  <si>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</si>
  <si>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</si>
  <si>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</si>
  <si>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</si>
  <si>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</si>
  <si>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</si>
  <si>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</si>
  <si>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</si>
  <si>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</si>
  <si>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</si>
  <si>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</si>
  <si>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</si>
  <si>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</si>
  <si>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</si>
  <si>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</si>
  <si>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</si>
  <si>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</si>
  <si>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</si>
  <si>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</si>
  <si>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</si>
  <si>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</si>
  <si>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</si>
  <si>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</si>
  <si>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</si>
  <si>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</si>
  <si>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</si>
  <si>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</si>
  <si>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</si>
  <si>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</si>
  <si>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</si>
  <si>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</si>
  <si>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</si>
  <si>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</si>
  <si>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</si>
  <si>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</si>
  <si>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</si>
  <si>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</si>
  <si>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</si>
  <si>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</si>
  <si>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</si>
  <si>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</si>
  <si>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</si>
  <si>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</si>
  <si>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</si>
  <si>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</si>
  <si>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</si>
  <si>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</si>
  <si>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</si>
  <si>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</si>
  <si>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</si>
  <si>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</si>
  <si>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</si>
  <si>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</si>
  <si>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</si>
  <si>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</si>
  <si>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</si>
  <si>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</si>
  <si>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</si>
  <si>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</si>
  <si>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</si>
  <si>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</si>
  <si>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</si>
  <si>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</si>
  <si>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</si>
  <si>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</si>
  <si>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</si>
  <si>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</si>
  <si>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</si>
  <si>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</si>
  <si>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</si>
  <si>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</si>
  <si>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</si>
  <si>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</si>
  <si>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</si>
  <si>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</si>
  <si>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</si>
  <si>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</si>
  <si>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</si>
  <si>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</si>
  <si>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</si>
  <si>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</si>
  <si>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</si>
  <si>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</si>
  <si>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</si>
  <si>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</si>
  <si>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</si>
  <si>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</si>
  <si>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</si>
  <si>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</si>
  <si>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</si>
  <si>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</si>
  <si>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</si>
  <si>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</si>
  <si>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</si>
  <si>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</si>
  <si>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</si>
  <si>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</si>
  <si>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</si>
  <si>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</si>
  <si>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</si>
  <si>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</si>
  <si>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</si>
  <si>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</si>
  <si>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</si>
  <si>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</si>
  <si>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</si>
  <si>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</si>
  <si>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</si>
  <si>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</si>
  <si>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</si>
  <si>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</si>
  <si>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</si>
  <si>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</si>
  <si>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</si>
  <si>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</si>
  <si>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</si>
  <si>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</si>
  <si>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</si>
  <si>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</si>
  <si>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</si>
  <si>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</si>
  <si>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</si>
  <si>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</si>
  <si>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</si>
  <si>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</si>
  <si>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</si>
  <si>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</si>
  <si>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</si>
  <si>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</si>
  <si>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</si>
  <si>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</si>
  <si>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</si>
  <si>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</si>
  <si>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</si>
  <si>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</si>
  <si>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</si>
  <si>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</si>
  <si>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</si>
  <si>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</si>
  <si>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</si>
  <si>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</si>
  <si>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</si>
  <si>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</si>
  <si>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</si>
  <si>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</si>
  <si>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</si>
  <si>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</si>
  <si>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</si>
  <si>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</si>
  <si>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</si>
  <si>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</si>
  <si>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</si>
  <si>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</si>
  <si>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</si>
  <si>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</si>
  <si>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</si>
  <si>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</si>
  <si>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</si>
  <si>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</si>
  <si>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</si>
  <si>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</si>
  <si>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</si>
  <si>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</si>
  <si>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</si>
  <si>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</si>
  <si>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</si>
  <si>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</si>
  <si>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</si>
  <si>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</si>
  <si>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</si>
  <si>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</si>
  <si>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</si>
  <si>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</si>
  <si>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</si>
  <si>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</si>
  <si>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</si>
  <si>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</si>
  <si>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</si>
  <si>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</si>
  <si>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</si>
  <si>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</si>
  <si>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</si>
  <si>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</si>
  <si>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</si>
  <si>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</si>
  <si>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</si>
  <si>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</si>
  <si>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</si>
  <si>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</si>
  <si>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</si>
  <si>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</si>
  <si>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</si>
  <si>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</si>
  <si>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</si>
  <si>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</si>
  <si>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</si>
  <si>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</si>
  <si>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</si>
  <si>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</si>
  <si>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</si>
  <si>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</si>
  <si>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</si>
  <si>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</si>
  <si>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</si>
  <si>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</si>
  <si>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</si>
  <si>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</si>
  <si>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</si>
  <si>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</si>
  <si>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</si>
  <si>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</si>
  <si>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</si>
  <si>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</si>
  <si>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</si>
  <si>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</si>
  <si>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</si>
  <si>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</si>
  <si>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</si>
  <si>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</si>
  <si>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</si>
  <si>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</si>
  <si>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</si>
  <si>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</si>
  <si>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</si>
  <si>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</si>
  <si>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</si>
  <si>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</si>
  <si>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</si>
  <si>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</si>
  <si>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</si>
  <si>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</si>
  <si>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</si>
  <si>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</si>
  <si>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</si>
  <si>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</si>
  <si>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</si>
  <si>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</si>
  <si>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</si>
  <si>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</si>
  <si>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</si>
  <si>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</si>
  <si>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</si>
  <si>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</si>
  <si>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</si>
  <si>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</si>
  <si>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</si>
  <si>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</si>
  <si>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</si>
  <si>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</si>
  <si>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</si>
  <si>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</si>
  <si>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</si>
  <si>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</si>
  <si>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</si>
  <si>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</si>
  <si>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</si>
  <si>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</si>
  <si>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</si>
  <si>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</si>
  <si>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</si>
  <si>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</si>
  <si>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</si>
  <si>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</si>
  <si>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</si>
  <si>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</si>
  <si>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</si>
  <si>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</si>
  <si>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</si>
  <si>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</si>
  <si>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</si>
  <si>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</si>
  <si>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</si>
  <si>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</si>
  <si>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</si>
  <si>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</si>
  <si>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</si>
  <si>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</si>
  <si>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</si>
  <si>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</si>
  <si>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</si>
  <si>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</si>
  <si>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</si>
  <si>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</si>
  <si>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</si>
  <si>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</si>
  <si>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</si>
  <si>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</si>
  <si>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</si>
  <si>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</si>
  <si>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</si>
  <si>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</si>
  <si>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</si>
  <si>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</si>
  <si>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</si>
  <si>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</si>
  <si>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</si>
  <si>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</si>
  <si>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</si>
  <si>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</si>
  <si>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</si>
  <si>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</si>
  <si>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</si>
  <si>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</si>
  <si>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</si>
  <si>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</si>
  <si>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</si>
  <si>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</si>
  <si>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</si>
  <si>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</si>
  <si>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</si>
  <si>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</si>
  <si>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</si>
  <si>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</si>
  <si>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</si>
  <si>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</si>
  <si>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</si>
  <si>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</si>
  <si>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</si>
  <si>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</si>
  <si>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</si>
  <si>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</si>
  <si>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</si>
  <si>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</si>
  <si>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</si>
  <si>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</si>
  <si>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</si>
  <si>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</si>
  <si>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</si>
  <si>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</si>
  <si>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</si>
  <si>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</si>
  <si>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</si>
  <si>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</si>
  <si>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</si>
  <si>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</si>
  <si>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</si>
  <si>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</si>
  <si>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</si>
  <si>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</si>
  <si>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</si>
  <si>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</si>
  <si>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</si>
  <si>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</si>
  <si>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</si>
  <si>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</si>
  <si>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</si>
  <si>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</si>
  <si>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</si>
  <si>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</si>
  <si>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</si>
  <si>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</si>
  <si>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</si>
  <si>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</si>
  <si>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</si>
  <si>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</si>
  <si>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</si>
  <si>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</si>
  <si>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</si>
  <si>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</si>
  <si>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</si>
  <si>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</si>
  <si>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</si>
  <si>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</si>
  <si>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</si>
  <si>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</si>
  <si>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</si>
  <si>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</si>
  <si>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</si>
  <si>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</si>
  <si>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</si>
  <si>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</si>
  <si>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</si>
  <si>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</si>
  <si>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</si>
  <si>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</si>
  <si>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</si>
  <si>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</si>
  <si>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</si>
  <si>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</si>
  <si>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</si>
  <si>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</si>
  <si>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</si>
  <si>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</si>
  <si>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</si>
  <si>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</si>
  <si>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</si>
  <si>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</si>
  <si>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</si>
  <si>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</si>
  <si>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</si>
  <si>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</si>
  <si>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</si>
  <si>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</si>
  <si>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</si>
  <si>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</si>
  <si>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</si>
  <si>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</si>
  <si>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</si>
  <si>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</si>
  <si>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</si>
  <si>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</si>
  <si>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</si>
  <si>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</si>
  <si>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</si>
  <si>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</si>
  <si>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</si>
  <si>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</si>
  <si>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</si>
  <si>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</si>
  <si>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</si>
  <si>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</si>
  <si>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</si>
  <si>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</si>
  <si>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</si>
  <si>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</si>
  <si>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</si>
  <si>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</si>
  <si>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</si>
  <si>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</si>
  <si>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</si>
  <si>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</si>
  <si>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</si>
  <si>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</si>
  <si>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</si>
  <si>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</si>
  <si>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</si>
  <si>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</si>
  <si>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</si>
  <si>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</si>
  <si>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</si>
  <si>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</si>
  <si>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</si>
  <si>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</si>
  <si>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</si>
  <si>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</si>
  <si>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</si>
  <si>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</si>
  <si>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</si>
  <si>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</si>
  <si>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</si>
  <si>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</si>
  <si>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</si>
  <si>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</si>
  <si>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</si>
  <si>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</si>
  <si>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</si>
  <si>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</si>
  <si>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</si>
  <si>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</si>
  <si>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</si>
  <si>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</si>
  <si>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</si>
  <si>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</si>
  <si>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</si>
  <si>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</si>
  <si>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</si>
  <si>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</si>
  <si>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</si>
  <si>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</si>
  <si>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</si>
  <si>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</si>
  <si>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</si>
  <si>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</si>
  <si>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</si>
  <si>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</si>
  <si>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</si>
  <si>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</si>
  <si>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</si>
  <si>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</si>
  <si>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</si>
  <si>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</si>
  <si>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</si>
  <si>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</si>
  <si>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</si>
  <si>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</si>
  <si>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</si>
  <si>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</si>
  <si>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</si>
  <si>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</si>
  <si>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</si>
  <si>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</si>
  <si>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</si>
  <si>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</si>
  <si>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</si>
  <si>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</si>
  <si>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</si>
  <si>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</si>
  <si>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</si>
  <si>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</si>
  <si>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</si>
  <si>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</si>
  <si>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</si>
  <si>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</si>
  <si>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</si>
  <si>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</si>
  <si>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</si>
  <si>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</si>
  <si>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</si>
  <si>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</si>
  <si>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</si>
  <si>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</si>
  <si>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</si>
  <si>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</si>
  <si>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</si>
  <si>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</si>
  <si>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</si>
  <si>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</si>
  <si>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</si>
  <si>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</si>
  <si>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</si>
  <si>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</si>
  <si>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</si>
  <si>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</si>
  <si>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</si>
  <si>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</si>
  <si>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</si>
  <si>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</si>
  <si>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</si>
  <si>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</si>
  <si>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</si>
  <si>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</si>
  <si>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</si>
  <si>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</si>
  <si>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</si>
  <si>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</si>
  <si>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</si>
  <si>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</si>
  <si>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</si>
  <si>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</si>
  <si>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</si>
  <si>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</si>
  <si>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</si>
  <si>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</si>
  <si>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</si>
  <si>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</si>
  <si>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</si>
  <si>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</si>
  <si>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</si>
  <si>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</si>
  <si>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</si>
  <si>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</si>
  <si>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</si>
  <si>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</si>
  <si>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</si>
  <si>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</si>
  <si>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</si>
  <si>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</si>
  <si>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</si>
  <si>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</si>
  <si>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</si>
  <si>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</si>
  <si>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</si>
  <si>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</si>
  <si>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</si>
  <si>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</si>
  <si>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</si>
  <si>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</si>
  <si>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</si>
  <si>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</si>
  <si>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</si>
  <si>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</si>
  <si>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</si>
  <si>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</si>
  <si>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</si>
  <si>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</si>
  <si>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</si>
  <si>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</si>
  <si>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</si>
  <si>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</si>
  <si>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</si>
  <si>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</si>
  <si>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</si>
  <si>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</si>
  <si>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</si>
  <si>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</si>
  <si>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</si>
  <si>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</si>
  <si>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</si>
  <si>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</si>
  <si>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</si>
  <si>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</si>
  <si>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</si>
  <si>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</si>
  <si>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</si>
  <si>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</si>
  <si>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</si>
  <si>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</si>
  <si>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</si>
  <si>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</si>
  <si>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</si>
  <si>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</si>
  <si>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</si>
  <si>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</si>
  <si>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</si>
  <si>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</si>
  <si>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</si>
  <si>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</si>
  <si>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</si>
  <si>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</si>
  <si>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</si>
  <si>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</si>
  <si>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</si>
  <si>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</si>
  <si>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</si>
  <si>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</si>
  <si>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</si>
  <si>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</si>
  <si>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</si>
  <si>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</si>
  <si>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</si>
  <si>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</si>
  <si>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</si>
  <si>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</si>
  <si>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</si>
  <si>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</si>
  <si>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</si>
  <si>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</si>
  <si>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</si>
  <si>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</si>
  <si>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</si>
  <si>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</si>
  <si>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</si>
  <si>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</si>
  <si>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</si>
  <si>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</si>
  <si>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</si>
  <si>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</si>
  <si>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</si>
  <si>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</si>
  <si>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</si>
  <si>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</si>
  <si>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</si>
  <si>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</si>
  <si>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</si>
  <si>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</si>
  <si>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</si>
  <si>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</si>
  <si>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</si>
  <si>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</si>
  <si>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</si>
  <si>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</si>
  <si>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</si>
  <si>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</si>
  <si>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</si>
  <si>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</si>
  <si>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</si>
  <si>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</si>
  <si>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</si>
  <si>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</si>
  <si>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</si>
  <si>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</si>
  <si>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</si>
  <si>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</si>
  <si>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</si>
  <si>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</si>
  <si>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</si>
  <si>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</si>
  <si>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</si>
  <si>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</si>
  <si>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</si>
  <si>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</si>
  <si>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</si>
  <si>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</si>
  <si>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</si>
  <si>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</si>
  <si>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</si>
  <si>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</si>
  <si>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</si>
  <si>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</si>
  <si>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</si>
  <si>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</si>
  <si>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</si>
  <si>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</si>
  <si>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</si>
  <si>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</si>
  <si>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</si>
  <si>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</si>
  <si>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</si>
  <si>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</si>
  <si>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</si>
  <si>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</si>
  <si>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</si>
  <si>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</si>
  <si>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</si>
  <si>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</si>
  <si>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</si>
  <si>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</si>
  <si>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</si>
  <si>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</si>
  <si>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</si>
  <si>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</si>
  <si>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</si>
  <si>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</si>
  <si>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</si>
  <si>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</si>
  <si>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</si>
  <si>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</si>
  <si>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</si>
  <si>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</si>
  <si>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</si>
  <si>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</si>
  <si>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</si>
  <si>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</si>
  <si>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</si>
  <si>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</si>
  <si>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</si>
  <si>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</si>
  <si>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</si>
  <si>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</si>
  <si>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</si>
  <si>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</si>
  <si>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</si>
  <si>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</si>
  <si>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</si>
  <si>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</si>
  <si>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</si>
  <si>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</si>
  <si>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</si>
  <si>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</si>
  <si>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</si>
  <si>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</si>
  <si>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</si>
  <si>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</si>
  <si>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</si>
  <si>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</si>
  <si>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</si>
  <si>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</si>
  <si>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</si>
  <si>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</si>
  <si>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</si>
  <si>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</si>
  <si>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</si>
  <si>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</si>
  <si>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</si>
  <si>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</si>
  <si>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</si>
  <si>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</si>
  <si>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</si>
  <si>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</si>
  <si>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</si>
  <si>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</si>
  <si>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</si>
  <si>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</si>
  <si>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</si>
  <si>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</si>
  <si>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</si>
  <si>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</si>
  <si>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</si>
  <si>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</si>
  <si>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</si>
  <si>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</si>
  <si>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</si>
  <si>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</si>
  <si>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</si>
  <si>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</si>
  <si>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</si>
  <si>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</si>
  <si>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</si>
  <si>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</si>
  <si>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</si>
  <si>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</si>
  <si>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</si>
  <si>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</si>
  <si>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</si>
  <si>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</si>
  <si>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</si>
  <si>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</si>
  <si>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</si>
  <si>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</si>
  <si>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</si>
  <si>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</si>
  <si>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</si>
  <si>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</si>
  <si>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</si>
  <si>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</si>
  <si>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</si>
  <si>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</si>
  <si>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</si>
  <si>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</si>
  <si>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</si>
  <si>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</si>
  <si>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</si>
  <si>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</si>
  <si>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</si>
  <si>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</si>
  <si>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</si>
  <si>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</si>
  <si>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</si>
  <si>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</si>
  <si>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</si>
  <si>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</si>
  <si>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</si>
  <si>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</si>
  <si>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</si>
  <si>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</si>
  <si>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</si>
  <si>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</si>
  <si>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</si>
  <si>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</si>
  <si>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</si>
  <si>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</si>
  <si>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</si>
  <si>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</si>
  <si>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</si>
  <si>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</si>
  <si>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</si>
  <si>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</si>
  <si>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</si>
  <si>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</si>
  <si>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</si>
  <si>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</si>
  <si>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</si>
  <si>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</si>
  <si>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</si>
  <si>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</si>
  <si>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</si>
  <si>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</si>
  <si>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</si>
  <si>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</si>
  <si>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</si>
  <si>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</si>
  <si>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</si>
  <si>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</si>
  <si>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</si>
  <si>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</si>
  <si>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</si>
  <si>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</si>
  <si>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</si>
  <si>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</si>
  <si>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</si>
  <si>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</si>
  <si>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</si>
  <si>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</si>
  <si>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</si>
  <si>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</si>
  <si>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</si>
  <si>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</si>
  <si>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</si>
  <si>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</si>
  <si>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</si>
  <si>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</si>
  <si>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</si>
  <si>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</si>
  <si>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</si>
  <si>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</si>
  <si>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</si>
  <si>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</si>
  <si>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</si>
  <si>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</si>
  <si>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</si>
  <si>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</si>
  <si>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</si>
  <si>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</si>
  <si>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</si>
  <si>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</si>
  <si>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</si>
  <si>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</si>
  <si>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</si>
  <si>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</si>
  <si>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</si>
  <si>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</si>
  <si>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</si>
  <si>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</si>
  <si>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</si>
  <si>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</si>
  <si>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</si>
  <si>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</si>
  <si>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</si>
  <si>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</si>
  <si>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</si>
  <si>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</si>
  <si>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</si>
  <si>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</si>
  <si>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</si>
  <si>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</si>
  <si>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</si>
  <si>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</si>
  <si>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</si>
  <si>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</si>
  <si>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</si>
  <si>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</si>
  <si>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</si>
  <si>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</si>
  <si>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</si>
  <si>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</si>
  <si>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</si>
  <si>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</si>
  <si>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</si>
  <si>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</si>
  <si>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</si>
  <si>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</si>
  <si>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</si>
  <si>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</si>
  <si>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</si>
  <si>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</si>
  <si>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</si>
  <si>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</si>
  <si>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</si>
  <si>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</si>
  <si>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</si>
  <si>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</si>
  <si>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</si>
  <si>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</si>
  <si>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</si>
  <si>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</si>
  <si>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</si>
  <si>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</si>
  <si>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</si>
  <si>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</si>
  <si>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</si>
  <si>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</si>
  <si>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</si>
  <si>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</si>
  <si>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</si>
  <si>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</si>
  <si>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</si>
  <si>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</si>
  <si>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</si>
  <si>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</si>
  <si>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</si>
  <si>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</si>
  <si>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</si>
  <si>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</si>
  <si>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</si>
  <si>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</si>
  <si>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</si>
  <si>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</si>
  <si>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</si>
  <si>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</si>
  <si>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</si>
  <si>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</si>
  <si>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</si>
  <si>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</si>
  <si>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</si>
  <si>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</si>
  <si>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</si>
  <si>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</si>
  <si>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</si>
  <si>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</si>
  <si>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</si>
  <si>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</si>
  <si>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</si>
  <si>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</si>
  <si>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</si>
  <si>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</si>
  <si>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</si>
  <si>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</si>
  <si>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</si>
  <si>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</si>
  <si>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</si>
  <si>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</si>
  <si>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</si>
  <si>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</si>
  <si>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</si>
  <si>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</si>
  <si>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</si>
  <si>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</si>
  <si>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</si>
  <si>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</si>
  <si>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</si>
  <si>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</si>
  <si>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</si>
  <si>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</si>
  <si>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</si>
  <si>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</si>
  <si>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</si>
  <si>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</si>
  <si>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</si>
  <si>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</si>
  <si>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</si>
  <si>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</si>
  <si>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</si>
  <si>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</si>
  <si>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</si>
  <si>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</si>
  <si>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</si>
  <si>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</si>
  <si>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</si>
  <si>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</si>
  <si>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</si>
  <si>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</si>
  <si>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</si>
  <si>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</si>
  <si>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</si>
  <si>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</si>
  <si>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</si>
  <si>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</si>
  <si>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</si>
  <si>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</si>
  <si>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</si>
  <si>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</si>
  <si>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</si>
  <si>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</si>
  <si>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</si>
  <si>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</si>
  <si>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</si>
  <si>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</si>
  <si>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</si>
  <si>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</si>
  <si>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</si>
  <si>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</si>
  <si>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</si>
  <si>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</si>
  <si>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</si>
  <si>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</si>
  <si>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</si>
  <si>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</si>
  <si>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</si>
  <si>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</si>
  <si>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</si>
  <si>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</si>
  <si>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</si>
  <si>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</si>
  <si>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</si>
  <si>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</si>
  <si>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</si>
  <si>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</si>
  <si>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</si>
  <si>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</si>
  <si>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</si>
  <si>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</si>
  <si>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</si>
  <si>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</si>
  <si>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</si>
  <si>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</si>
  <si>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</si>
  <si>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</si>
  <si>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</si>
  <si>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</si>
  <si>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</si>
  <si>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</si>
  <si>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</si>
  <si>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</si>
  <si>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</si>
  <si>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</si>
  <si>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</si>
  <si>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</si>
  <si>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</si>
  <si>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</si>
  <si>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</si>
  <si>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</si>
  <si>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</si>
  <si>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</si>
  <si>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</si>
  <si>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</si>
  <si>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</si>
  <si>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</si>
  <si>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</si>
  <si>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</si>
  <si>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</si>
  <si>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</si>
  <si>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</si>
  <si>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</si>
  <si>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</si>
  <si>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</si>
  <si>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</si>
  <si>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</si>
  <si>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</si>
  <si>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</si>
  <si>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</si>
  <si>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</si>
  <si>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</si>
  <si>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</si>
  <si>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</si>
  <si>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</si>
  <si>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</si>
  <si>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</si>
  <si>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</si>
  <si>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</si>
  <si>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</si>
  <si>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</si>
  <si>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</si>
  <si>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</si>
  <si>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</si>
  <si>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</si>
  <si>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</si>
  <si>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</si>
  <si>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</si>
  <si>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</si>
  <si>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</si>
  <si>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</si>
  <si>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</si>
  <si>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</si>
  <si>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</si>
  <si>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</si>
  <si>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</si>
  <si>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</si>
  <si>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</si>
  <si>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</si>
  <si>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</si>
  <si>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</si>
  <si>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</si>
  <si>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</si>
  <si>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</si>
  <si>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</si>
  <si>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</si>
  <si>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</si>
  <si>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</si>
  <si>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</si>
  <si>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</si>
  <si>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</si>
  <si>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</si>
  <si>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</si>
  <si>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</si>
  <si>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</si>
  <si>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</si>
  <si>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</si>
  <si>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</si>
  <si>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</si>
  <si>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</si>
  <si>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</si>
  <si>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</si>
  <si>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</si>
  <si>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</si>
  <si>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</si>
  <si>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</si>
  <si>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</si>
  <si>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</si>
  <si>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</si>
  <si>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</si>
  <si>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</si>
  <si>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</si>
  <si>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</si>
  <si>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</si>
  <si>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</si>
  <si>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</si>
  <si>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</si>
  <si>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</si>
  <si>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</si>
  <si>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</si>
  <si>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</si>
  <si>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</si>
  <si>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</si>
  <si>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</si>
  <si>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</si>
  <si>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</si>
  <si>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</si>
  <si>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</si>
  <si>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</si>
  <si>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</si>
  <si>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</si>
  <si>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</si>
  <si>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</si>
  <si>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</si>
  <si>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</si>
  <si>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</si>
  <si>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</si>
  <si>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</si>
  <si>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</si>
  <si>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</si>
  <si>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</si>
  <si>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</si>
  <si>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</si>
  <si>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</si>
  <si>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</si>
  <si>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</si>
  <si>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</si>
  <si>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</si>
  <si>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</si>
  <si>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</si>
  <si>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</si>
  <si>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</si>
  <si>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</si>
  <si>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</si>
  <si>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</si>
  <si>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</si>
  <si>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</si>
  <si>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</si>
  <si>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</si>
  <si>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</si>
  <si>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</si>
  <si>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</si>
  <si>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</si>
  <si>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</si>
  <si>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</si>
  <si>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</si>
  <si>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</si>
  <si>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</si>
  <si>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</si>
  <si>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</si>
  <si>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</si>
  <si>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</si>
  <si>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</si>
  <si>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</si>
  <si>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</si>
  <si>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</si>
  <si>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</si>
  <si>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</si>
  <si>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</si>
  <si>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</si>
  <si>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</si>
  <si>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</si>
  <si>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</si>
  <si>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</si>
  <si>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</si>
  <si>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</si>
  <si>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</si>
  <si>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</si>
  <si>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</si>
  <si>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</si>
  <si>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</si>
  <si>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</si>
  <si>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</si>
  <si>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</si>
  <si>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</si>
  <si>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</si>
  <si>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</si>
  <si>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</si>
  <si>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</si>
  <si>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</si>
  <si>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</si>
  <si>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</si>
  <si>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</si>
  <si>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</si>
  <si>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</si>
  <si>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</si>
  <si>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</si>
  <si>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</si>
  <si>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</si>
  <si>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</si>
  <si>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</si>
  <si>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</si>
  <si>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</si>
  <si>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</si>
  <si>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</si>
  <si>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</si>
  <si>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</si>
  <si>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</si>
  <si>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</si>
  <si>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</si>
  <si>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</si>
  <si>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</si>
  <si>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</si>
  <si>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</si>
  <si>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</si>
  <si>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</si>
  <si>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</si>
  <si>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</si>
  <si>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</si>
  <si>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</si>
  <si>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</si>
  <si>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</si>
  <si>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</si>
  <si>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</si>
  <si>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</si>
  <si>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</si>
  <si>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</si>
  <si>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</si>
  <si>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</si>
  <si>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</si>
  <si>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</si>
  <si>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</si>
  <si>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</si>
  <si>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</si>
  <si>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</si>
  <si>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</si>
  <si>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</si>
  <si>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</si>
  <si>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</si>
  <si>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</si>
  <si>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</si>
  <si>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</si>
  <si>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</si>
  <si>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</si>
  <si>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</si>
  <si>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</si>
  <si>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</si>
  <si>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</si>
  <si>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</si>
  <si>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</si>
  <si>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</si>
  <si>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</si>
  <si>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</si>
  <si>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</si>
  <si>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</si>
  <si>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</si>
  <si>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</si>
  <si>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</si>
  <si>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</si>
  <si>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</si>
  <si>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</si>
  <si>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</si>
  <si>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</si>
  <si>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</si>
  <si>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</si>
  <si>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</si>
  <si>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</si>
  <si>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</si>
  <si>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</si>
  <si>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</si>
  <si>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</si>
  <si>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</si>
  <si>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</si>
  <si>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</si>
  <si>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</si>
  <si>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</si>
  <si>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</si>
  <si>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</si>
  <si>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</si>
  <si>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</si>
  <si>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</si>
  <si>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</si>
  <si>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</si>
  <si>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</si>
  <si>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</si>
  <si>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</si>
  <si>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</si>
  <si>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</si>
  <si>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</si>
  <si>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</si>
  <si>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</si>
  <si>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</si>
  <si>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</si>
  <si>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</si>
  <si>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</si>
  <si>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</si>
  <si>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</si>
  <si>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</si>
  <si>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</si>
  <si>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</si>
  <si>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</si>
  <si>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</si>
  <si>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</si>
  <si>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</si>
  <si>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</si>
  <si>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</si>
  <si>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</si>
  <si>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</si>
  <si>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</si>
  <si>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</si>
  <si>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</si>
  <si>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</si>
  <si>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</si>
  <si>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</si>
  <si>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</si>
  <si>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</si>
  <si>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</si>
  <si>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</si>
  <si>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</si>
  <si>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</si>
  <si>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</si>
  <si>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</si>
  <si>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</si>
  <si>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</si>
  <si>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</si>
  <si>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</si>
  <si>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</si>
  <si>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</si>
  <si>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</si>
  <si>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</si>
  <si>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</si>
  <si>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</si>
  <si>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</si>
  <si>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</si>
  <si>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</si>
  <si>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</si>
  <si>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</si>
  <si>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</si>
  <si>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</si>
  <si>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</si>
  <si>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</si>
  <si>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</si>
  <si>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</si>
  <si>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</si>
  <si>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</si>
  <si>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</si>
  <si>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</si>
  <si>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</si>
  <si>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</si>
  <si>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</si>
  <si>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</si>
  <si>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</si>
  <si>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</si>
  <si>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</si>
  <si>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</si>
  <si>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</si>
  <si>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</si>
  <si>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</si>
  <si>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</si>
  <si>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</si>
  <si>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</si>
  <si>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</si>
  <si>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</si>
  <si>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</si>
  <si>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</si>
  <si>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</si>
  <si>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</si>
  <si>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</si>
  <si>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</si>
  <si>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</si>
  <si>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</si>
  <si>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</si>
  <si>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</si>
  <si>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</si>
  <si>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</si>
  <si>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</si>
  <si>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</si>
  <si>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</si>
  <si>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</si>
  <si>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</si>
  <si>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</si>
  <si>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</si>
  <si>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</si>
  <si>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</si>
  <si>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</si>
  <si>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</si>
  <si>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</si>
  <si>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</si>
  <si>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</si>
  <si>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</si>
  <si>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</si>
  <si>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</si>
  <si>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</si>
  <si>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</si>
  <si>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</si>
  <si>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</si>
  <si>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</si>
  <si>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</si>
  <si>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</si>
  <si>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</si>
  <si>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</si>
  <si>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</si>
  <si>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</si>
  <si>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</si>
  <si>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</si>
  <si>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</si>
  <si>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</si>
  <si>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</si>
  <si>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</si>
  <si>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</si>
  <si>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</si>
  <si>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</si>
  <si>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</si>
  <si>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</si>
  <si>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</si>
  <si>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</si>
  <si>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</si>
  <si>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</si>
  <si>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</si>
  <si>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</si>
  <si>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</si>
  <si>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</si>
  <si>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</si>
  <si>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</si>
  <si>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</si>
  <si>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</si>
  <si>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</si>
  <si>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</si>
  <si>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</si>
  <si>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</si>
  <si>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</si>
  <si>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</si>
  <si>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</si>
  <si>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</si>
  <si>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</si>
  <si>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</si>
  <si>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</si>
  <si>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</si>
  <si>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</si>
  <si>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</si>
  <si>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</si>
  <si>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</si>
  <si>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</si>
  <si>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</si>
  <si>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</si>
  <si>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</si>
  <si>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</si>
  <si>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</si>
  <si>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</si>
  <si>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</si>
  <si>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</si>
  <si>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</si>
  <si>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</si>
  <si>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</si>
  <si>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</si>
  <si>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</si>
  <si>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</si>
  <si>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</si>
  <si>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</si>
  <si>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</si>
  <si>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</si>
  <si>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</si>
  <si>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</si>
  <si>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</si>
  <si>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</si>
  <si>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</si>
  <si>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</si>
  <si>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</si>
  <si>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</si>
  <si>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</si>
  <si>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</si>
  <si>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</si>
  <si>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</si>
  <si>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</si>
  <si>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</si>
  <si>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</si>
  <si>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</si>
  <si>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</si>
  <si>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</si>
  <si>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</si>
  <si>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</si>
  <si>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</si>
  <si>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</si>
  <si>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</si>
  <si>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</si>
  <si>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</si>
  <si>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</si>
  <si>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</si>
  <si>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</si>
  <si>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</si>
  <si>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</si>
  <si>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</si>
  <si>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</si>
  <si>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</si>
  <si>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</si>
  <si>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</si>
  <si>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</si>
  <si>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</si>
  <si>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</si>
  <si>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</si>
  <si>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</si>
  <si>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</si>
  <si>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</si>
  <si>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</si>
  <si>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</si>
  <si>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</si>
  <si>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</si>
  <si>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</si>
  <si>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</si>
  <si>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</si>
  <si>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</si>
  <si>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</si>
  <si>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</si>
  <si>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</si>
  <si>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</si>
  <si>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</si>
  <si>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</si>
  <si>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</si>
  <si>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</si>
  <si>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</si>
  <si>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</si>
  <si>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</si>
  <si>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</si>
  <si>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</si>
  <si>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</si>
  <si>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</si>
  <si>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</si>
  <si>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</si>
  <si>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</si>
  <si>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</si>
  <si>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</si>
  <si>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</si>
  <si>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</si>
  <si>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</si>
  <si>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</si>
  <si>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</si>
  <si>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</si>
  <si>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</si>
  <si>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</si>
  <si>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</si>
  <si>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</si>
  <si>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</si>
  <si>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</si>
  <si>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</si>
  <si>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</si>
  <si>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</si>
  <si>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</si>
  <si>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</si>
  <si>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</si>
  <si>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</si>
  <si>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</si>
  <si>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</si>
  <si>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</si>
  <si>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</si>
  <si>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</si>
  <si>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</si>
  <si>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</si>
  <si>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</si>
  <si>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</si>
  <si>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</si>
  <si>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</si>
  <si>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</si>
  <si>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</si>
  <si>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</si>
  <si>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</si>
  <si>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</si>
  <si>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</si>
  <si>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</si>
  <si>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</si>
  <si>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</si>
  <si>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</si>
  <si>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</si>
  <si>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</si>
  <si>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</si>
  <si>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</si>
  <si>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</si>
  <si>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</si>
  <si>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</si>
  <si>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</si>
  <si>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</si>
  <si>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</si>
  <si>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</si>
  <si>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</si>
  <si>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</si>
  <si>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</si>
  <si>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</si>
  <si>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</si>
  <si>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</si>
  <si>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</si>
  <si>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</si>
  <si>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</si>
  <si>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</si>
  <si>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</si>
  <si>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</si>
  <si>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</si>
  <si>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</si>
  <si>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</si>
  <si>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</si>
  <si>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</si>
  <si>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</si>
  <si>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</si>
  <si>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</si>
  <si>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</si>
  <si>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</si>
  <si>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</si>
  <si>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</si>
  <si>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</si>
  <si>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</si>
  <si>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</si>
  <si>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</si>
  <si>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</si>
  <si>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</si>
  <si>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</si>
  <si>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</si>
  <si>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</si>
  <si>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</si>
  <si>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</si>
  <si>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</si>
  <si>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</si>
  <si>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</si>
  <si>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</si>
  <si>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</si>
  <si>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</si>
  <si>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</si>
  <si>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</si>
  <si>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</si>
  <si>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</si>
  <si>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</si>
  <si>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</si>
  <si>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</si>
  <si>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</si>
  <si>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</si>
  <si>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</si>
  <si>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</si>
  <si>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</si>
  <si>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</si>
  <si>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</si>
  <si>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</si>
  <si>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</si>
  <si>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</si>
  <si>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</si>
  <si>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</si>
  <si>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</si>
  <si>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</si>
  <si>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</si>
  <si>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</si>
  <si>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</si>
  <si>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</si>
  <si>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</si>
  <si>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</si>
  <si>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</si>
  <si>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</si>
  <si>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</si>
  <si>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</si>
  <si>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</si>
  <si>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</si>
  <si>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</si>
  <si>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</si>
  <si>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</si>
  <si>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</si>
  <si>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</si>
  <si>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</si>
  <si>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</si>
  <si>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</si>
  <si>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</si>
  <si>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</si>
  <si>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</si>
  <si>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</si>
  <si>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</si>
  <si>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</si>
  <si>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</si>
  <si>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</si>
  <si>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</si>
  <si>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</si>
  <si>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</si>
  <si>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</si>
  <si>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</si>
  <si>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</si>
  <si>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</si>
  <si>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</si>
  <si>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</si>
  <si>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</si>
  <si>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</si>
  <si>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</si>
  <si>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</si>
  <si>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</si>
  <si>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</si>
  <si>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</si>
  <si>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</si>
  <si>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</si>
  <si>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</si>
  <si>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</si>
  <si>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</si>
  <si>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</si>
  <si>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</si>
  <si>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</si>
  <si>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</si>
  <si>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</si>
  <si>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</si>
  <si>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</si>
  <si>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</si>
  <si>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</si>
  <si>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</si>
  <si>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</si>
  <si>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</si>
  <si>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</si>
  <si>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</si>
  <si>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</si>
  <si>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</si>
  <si>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</si>
  <si>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</si>
  <si>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</si>
  <si>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</si>
  <si>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</si>
  <si>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</si>
  <si>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</si>
  <si>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</si>
  <si>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</si>
  <si>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</si>
  <si>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</si>
  <si>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</si>
  <si>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</si>
  <si>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</si>
  <si>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</si>
  <si>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</si>
  <si>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</si>
  <si>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</si>
  <si>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</si>
  <si>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</si>
  <si>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</si>
  <si>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</si>
  <si>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</si>
  <si>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</si>
  <si>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</si>
  <si>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</si>
  <si>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</si>
  <si>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</si>
  <si>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</si>
  <si>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</si>
  <si>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</si>
  <si>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</si>
  <si>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</si>
  <si>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</si>
  <si>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</si>
  <si>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</si>
  <si>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</si>
  <si>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</si>
  <si>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</si>
  <si>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</si>
  <si>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</si>
  <si>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</si>
  <si>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</si>
  <si>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</si>
  <si>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</si>
  <si>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</si>
  <si>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</si>
  <si>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</si>
  <si>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</si>
  <si>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</si>
  <si>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</si>
  <si>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</si>
  <si>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</si>
  <si>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</si>
  <si>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</si>
  <si>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</si>
  <si>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</si>
  <si>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</si>
  <si>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</si>
  <si>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</si>
  <si>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</si>
  <si>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</si>
  <si>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</si>
  <si>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</si>
  <si>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</si>
  <si>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</si>
  <si>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</si>
  <si>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</si>
  <si>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</si>
  <si>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</si>
  <si>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</si>
  <si>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</si>
  <si>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</si>
  <si>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</si>
  <si>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</si>
  <si>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</si>
  <si>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</si>
  <si>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</si>
  <si>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</si>
  <si>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</si>
  <si>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</si>
  <si>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</si>
  <si>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</si>
  <si>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</si>
  <si>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</si>
  <si>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</si>
  <si>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</si>
  <si>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</si>
  <si>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</si>
  <si>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</si>
  <si>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</si>
  <si>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</si>
  <si>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</si>
  <si>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</si>
  <si>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</si>
  <si>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</si>
  <si>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</si>
  <si>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</si>
  <si>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</si>
  <si>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</si>
  <si>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</si>
  <si>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</si>
  <si>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</si>
  <si>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</si>
  <si>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</si>
  <si>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</si>
  <si>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</si>
  <si>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</si>
  <si>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</si>
  <si>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</si>
  <si>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</si>
  <si>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</si>
  <si>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</si>
  <si>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</si>
  <si>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</si>
  <si>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</si>
  <si>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</si>
  <si>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</si>
  <si>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</si>
  <si>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</si>
  <si>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</si>
  <si>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</si>
  <si>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</si>
  <si>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</si>
  <si>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</si>
  <si>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</si>
  <si>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</si>
  <si>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</si>
  <si>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</si>
  <si>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</si>
  <si>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</si>
  <si>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</si>
  <si>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</si>
  <si>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</si>
  <si>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</si>
  <si>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</si>
  <si>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</si>
  <si>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</si>
  <si>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</si>
  <si>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</si>
  <si>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</si>
  <si>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</si>
  <si>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</si>
  <si>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</si>
  <si>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</si>
  <si>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</si>
  <si>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</si>
  <si>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</si>
  <si>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</si>
  <si>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</si>
  <si>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</si>
  <si>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</si>
  <si>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</si>
  <si>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</si>
  <si>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</si>
  <si>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</si>
  <si>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</si>
  <si>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</si>
  <si>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</si>
  <si>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</si>
  <si>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</si>
  <si>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</si>
  <si>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</si>
  <si>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</si>
  <si>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</si>
  <si>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</si>
  <si>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</si>
  <si>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</si>
  <si>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</si>
  <si>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</si>
  <si>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</si>
  <si>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</si>
  <si>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</si>
  <si>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</si>
  <si>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</si>
  <si>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</si>
  <si>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</si>
  <si>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</si>
  <si>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</si>
  <si>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</si>
  <si>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</si>
  <si>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</si>
  <si>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</si>
  <si>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</si>
  <si>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</si>
  <si>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</si>
  <si>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</si>
  <si>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</si>
  <si>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</si>
  <si>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</si>
  <si>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</si>
  <si>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</si>
  <si>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</si>
  <si>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</si>
  <si>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</si>
  <si>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</si>
  <si>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</si>
  <si>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</si>
  <si>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</si>
  <si>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</si>
  <si>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</si>
  <si>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</si>
  <si>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</si>
  <si>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</si>
  <si>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</si>
  <si>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</si>
  <si>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</si>
  <si>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</si>
  <si>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</si>
  <si>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</si>
  <si>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</si>
  <si>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</si>
  <si>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</si>
  <si>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</si>
  <si>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</si>
  <si>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</si>
  <si>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</si>
  <si>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</si>
  <si>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</si>
  <si>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</si>
  <si>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</si>
  <si>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</si>
  <si>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</si>
  <si>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</si>
  <si>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</si>
  <si>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</si>
  <si>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</si>
  <si>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</si>
  <si>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</si>
  <si>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</si>
  <si>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</si>
  <si>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</si>
  <si>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</si>
  <si>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</si>
  <si>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</si>
  <si>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</si>
  <si>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</si>
  <si>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</si>
  <si>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</si>
  <si>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</si>
  <si>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</si>
  <si>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</si>
  <si>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</si>
  <si>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</si>
  <si>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</si>
  <si>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</si>
  <si>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</si>
  <si>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</si>
  <si>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</si>
  <si>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</si>
  <si>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</si>
  <si>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</si>
  <si>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</si>
  <si>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</si>
  <si>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</si>
  <si>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</si>
  <si>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</si>
  <si>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</si>
  <si>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</si>
  <si>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</si>
  <si>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</si>
  <si>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</si>
  <si>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</si>
  <si>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</si>
  <si>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</si>
  <si>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</si>
  <si>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</si>
  <si>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</si>
  <si>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</si>
  <si>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</si>
  <si>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</si>
  <si>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</si>
  <si>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</si>
  <si>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</si>
  <si>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</si>
  <si>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</si>
  <si>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</si>
  <si>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</si>
  <si>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</si>
  <si>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</si>
  <si>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</si>
  <si>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</si>
  <si>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</si>
  <si>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</si>
  <si>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</si>
  <si>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</si>
  <si>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</si>
  <si>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</si>
  <si>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</si>
  <si>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</si>
  <si>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</si>
  <si>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</si>
  <si>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</si>
  <si>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</si>
  <si>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</si>
  <si>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</si>
  <si>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</si>
  <si>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</si>
  <si>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</si>
  <si>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</si>
  <si>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</si>
  <si>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</si>
  <si>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</si>
  <si>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</si>
  <si>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</si>
  <si>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</si>
  <si>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</si>
  <si>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</si>
  <si>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</si>
  <si>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</si>
  <si>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</si>
  <si>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</si>
  <si>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</si>
  <si>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</si>
  <si>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</si>
  <si>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</si>
  <si>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</si>
  <si>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</si>
  <si>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</si>
  <si>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</si>
  <si>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</si>
  <si>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</si>
  <si>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</si>
  <si>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</si>
  <si>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</si>
  <si>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</si>
  <si>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</si>
  <si>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</si>
  <si>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</si>
  <si>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</si>
  <si>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</si>
  <si>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</si>
  <si>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</si>
  <si>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</si>
  <si>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</si>
  <si>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</si>
  <si>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</si>
  <si>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</si>
  <si>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</si>
  <si>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</si>
  <si>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</si>
  <si>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</si>
  <si>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</si>
  <si>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</si>
  <si>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</si>
  <si>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</si>
  <si>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</si>
  <si>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</si>
  <si>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</si>
  <si>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</si>
  <si>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</si>
  <si>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</si>
  <si>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</si>
  <si>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</si>
  <si>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</si>
  <si>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</si>
  <si>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</si>
  <si>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</si>
  <si>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</si>
  <si>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</si>
  <si>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</si>
  <si>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</si>
  <si>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</si>
  <si>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</si>
  <si>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</si>
  <si>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</si>
  <si>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</si>
  <si>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</si>
  <si>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</si>
  <si>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</si>
  <si>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</si>
  <si>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</si>
  <si>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</si>
  <si>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</si>
  <si>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</si>
  <si>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</si>
  <si>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</si>
  <si>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</si>
  <si>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</si>
  <si>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</si>
  <si>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</si>
  <si>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</si>
  <si>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</si>
  <si>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</si>
  <si>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</si>
  <si>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</si>
  <si>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</si>
  <si>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</si>
  <si>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</si>
  <si>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</si>
  <si>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</si>
  <si>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</si>
  <si>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</si>
  <si>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</si>
  <si>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</si>
  <si>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</si>
  <si>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</si>
  <si>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</si>
  <si>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</si>
  <si>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</si>
  <si>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</si>
  <si>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</si>
  <si>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</si>
  <si>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</si>
  <si>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</si>
  <si>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</si>
  <si>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</si>
  <si>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</si>
  <si>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</si>
  <si>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</si>
  <si>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</si>
  <si>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</si>
  <si>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</si>
  <si>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</si>
  <si>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</si>
  <si>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</si>
  <si>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</si>
  <si>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</si>
  <si>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</si>
  <si>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</si>
  <si>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</si>
  <si>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</si>
  <si>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</si>
  <si>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</si>
  <si>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</si>
  <si>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</si>
  <si>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</si>
  <si>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</si>
  <si>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</si>
  <si>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</si>
  <si>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</si>
  <si>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</si>
  <si>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</si>
  <si>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</si>
  <si>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</si>
  <si>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</si>
  <si>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</si>
  <si>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</si>
  <si>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</si>
  <si>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</si>
  <si>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</si>
  <si>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</si>
  <si>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</si>
  <si>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</si>
  <si>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</si>
  <si>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</si>
  <si>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</si>
  <si>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</si>
  <si>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</si>
  <si>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</si>
  <si>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</si>
  <si>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</si>
  <si>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</si>
  <si>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</si>
  <si>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</si>
  <si>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</si>
  <si>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</si>
  <si>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</si>
  <si>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</si>
  <si>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</si>
  <si>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</si>
  <si>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</si>
  <si>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</si>
  <si>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</si>
  <si>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</si>
  <si>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</si>
  <si>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</si>
  <si>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</si>
  <si>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</si>
  <si>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</si>
  <si>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</si>
  <si>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</si>
  <si>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</si>
  <si>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</si>
  <si>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</si>
  <si>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</si>
  <si>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</si>
  <si>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</si>
  <si>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</si>
  <si>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</si>
  <si>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</si>
  <si>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</si>
  <si>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</si>
  <si>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</si>
  <si>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</si>
  <si>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</si>
  <si>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</si>
  <si>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</si>
  <si>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</si>
  <si>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</si>
  <si>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</si>
  <si>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</si>
  <si>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</si>
  <si>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</si>
  <si>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</si>
  <si>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</si>
  <si>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</si>
  <si>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</si>
  <si>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</si>
  <si>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</si>
  <si>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</si>
  <si>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</si>
  <si>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</si>
  <si>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</si>
  <si>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</si>
  <si>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</si>
  <si>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</si>
  <si>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</si>
  <si>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</si>
  <si>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</si>
  <si>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</si>
  <si>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</si>
  <si>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</si>
  <si>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</si>
  <si>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</si>
  <si>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</si>
  <si>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</si>
  <si>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</si>
  <si>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</si>
  <si>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</si>
  <si>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</si>
  <si>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</si>
  <si>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</si>
  <si>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</si>
  <si>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</si>
  <si>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</si>
  <si>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</si>
  <si>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</si>
  <si>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</si>
  <si>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</si>
  <si>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</si>
  <si>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</si>
  <si>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</si>
  <si>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</si>
  <si>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</si>
  <si>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</si>
  <si>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</si>
  <si>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</si>
  <si>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</si>
  <si>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</si>
  <si>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</si>
  <si>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</si>
  <si>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</si>
  <si>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</si>
  <si>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</si>
  <si>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</si>
  <si>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</si>
  <si>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</si>
  <si>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</si>
  <si>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</si>
  <si>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</si>
  <si>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</si>
  <si>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</si>
  <si>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</si>
  <si>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</si>
  <si>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</si>
  <si>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</si>
  <si>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</si>
  <si>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</si>
  <si>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</si>
  <si>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</si>
  <si>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</si>
  <si>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</si>
  <si>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</si>
  <si>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</si>
  <si>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</si>
  <si>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</si>
  <si>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</si>
  <si>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</si>
  <si>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</si>
  <si>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</si>
  <si>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</si>
  <si>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</si>
  <si>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</si>
  <si>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</si>
  <si>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</si>
  <si>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</si>
  <si>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</si>
  <si>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</si>
  <si>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</si>
  <si>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</si>
  <si>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</si>
  <si>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</si>
  <si>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</si>
  <si>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</si>
  <si>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</si>
  <si>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</si>
  <si>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</si>
  <si>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</si>
  <si>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</si>
  <si>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</si>
  <si>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</si>
  <si>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</si>
  <si>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</si>
  <si>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</si>
  <si>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</si>
  <si>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</si>
  <si>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</si>
  <si>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</si>
  <si>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</si>
  <si>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</si>
  <si>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</si>
  <si>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</si>
  <si>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</si>
  <si>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</si>
  <si>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</si>
  <si>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</si>
  <si>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</si>
  <si>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</si>
  <si>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</si>
  <si>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</si>
  <si>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</si>
  <si>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</si>
  <si>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</si>
  <si>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</si>
  <si>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</si>
  <si>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</si>
  <si>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</si>
  <si>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</si>
  <si>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</si>
  <si>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</si>
  <si>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</si>
  <si>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</si>
  <si>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</si>
  <si>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</si>
  <si>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</si>
  <si>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</si>
  <si>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</si>
  <si>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</si>
  <si>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</si>
  <si>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</si>
  <si>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</si>
  <si>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</si>
  <si>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</si>
  <si>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</si>
  <si>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</si>
  <si>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</si>
  <si>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</si>
  <si>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</si>
  <si>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</si>
  <si>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</si>
  <si>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</si>
  <si>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</si>
  <si>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</si>
  <si>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</si>
  <si>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</si>
  <si>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</si>
  <si>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</si>
  <si>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</si>
  <si>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</si>
  <si>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</si>
  <si>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</si>
  <si>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</si>
  <si>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</si>
  <si>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</si>
  <si>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</si>
  <si>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</si>
  <si>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</si>
  <si>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</si>
  <si>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</si>
  <si>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</si>
  <si>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</si>
  <si>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</si>
  <si>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</si>
  <si>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</si>
  <si>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</si>
  <si>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</si>
  <si>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</si>
  <si>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</si>
  <si>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</si>
  <si>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</si>
  <si>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</si>
  <si>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</si>
  <si>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</si>
  <si>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</si>
  <si>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</si>
  <si>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</si>
  <si>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</si>
  <si>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</si>
  <si>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</si>
  <si>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</si>
  <si>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</si>
  <si>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</si>
  <si>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</si>
  <si>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</si>
  <si>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</si>
  <si>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</si>
  <si>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</si>
  <si>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</si>
  <si>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</si>
  <si>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</si>
  <si>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</si>
  <si>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</si>
  <si>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</si>
  <si>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</si>
  <si>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</si>
  <si>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</si>
  <si>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</si>
  <si>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</si>
  <si>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</si>
  <si>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</si>
  <si>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</si>
  <si>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</si>
  <si>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</si>
  <si>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</si>
  <si>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</si>
  <si>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</si>
  <si>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</si>
  <si>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</si>
  <si>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</si>
  <si>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</si>
  <si>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</si>
  <si>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</si>
  <si>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</si>
  <si>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</si>
  <si>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</si>
  <si>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</si>
  <si>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</si>
  <si>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</si>
  <si>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</si>
  <si>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</si>
  <si>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</si>
  <si>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</si>
  <si>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</si>
  <si>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</si>
  <si>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</si>
  <si>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</si>
  <si>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</si>
  <si>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</si>
  <si>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</si>
  <si>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</si>
  <si>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</si>
  <si>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</si>
  <si>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</si>
  <si>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</si>
  <si>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</si>
  <si>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</si>
  <si>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</si>
  <si>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</si>
  <si>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</si>
  <si>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</si>
  <si>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</si>
  <si>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</si>
  <si>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</si>
  <si>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</si>
  <si>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</si>
  <si>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</si>
  <si>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</si>
  <si>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</si>
  <si>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</si>
  <si>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</si>
  <si>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</si>
  <si>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</si>
  <si>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</si>
  <si>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</si>
  <si>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</si>
  <si>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</si>
  <si>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</si>
  <si>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</si>
  <si>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</si>
  <si>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</si>
  <si>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</si>
  <si>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</si>
  <si>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</si>
  <si>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</si>
  <si>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</si>
  <si>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</si>
  <si>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</si>
  <si>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</si>
  <si>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</si>
  <si>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</si>
  <si>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</si>
  <si>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</si>
  <si>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</si>
  <si>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</si>
  <si>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</si>
  <si>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</si>
  <si>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</si>
  <si>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</si>
  <si>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</si>
  <si>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</si>
  <si>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</si>
  <si>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</si>
  <si>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</si>
  <si>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</si>
  <si>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</si>
  <si>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</si>
  <si>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</si>
  <si>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</si>
  <si>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</si>
  <si>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</si>
  <si>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</si>
  <si>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</si>
  <si>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</si>
  <si>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</si>
  <si>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</si>
  <si>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</si>
  <si>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</si>
  <si>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</si>
  <si>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</si>
  <si>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</si>
  <si>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</si>
  <si>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</si>
  <si>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</si>
  <si>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</si>
  <si>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</si>
  <si>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</si>
  <si>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</si>
  <si>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</si>
  <si>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</si>
  <si>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</si>
  <si>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</si>
  <si>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</si>
  <si>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</si>
  <si>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</si>
  <si>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</si>
  <si>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</si>
  <si>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</si>
  <si>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</si>
  <si>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</si>
  <si>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</si>
  <si>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</si>
  <si>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</si>
  <si>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</si>
  <si>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</si>
  <si>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</si>
  <si>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</si>
  <si>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</si>
  <si>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</si>
  <si>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</si>
  <si>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</si>
  <si>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</si>
  <si>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</si>
  <si>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</si>
  <si>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</si>
  <si>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</si>
  <si>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</si>
  <si>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</si>
  <si>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</si>
  <si>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</si>
  <si>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</si>
  <si>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</si>
  <si>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</si>
  <si>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</si>
  <si>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</si>
  <si>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</si>
  <si>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</si>
  <si>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</si>
  <si>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</si>
  <si>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</si>
  <si>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</si>
  <si>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</si>
  <si>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</si>
  <si>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</si>
  <si>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</si>
  <si>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</si>
  <si>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</si>
  <si>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</si>
  <si>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</si>
  <si>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</si>
  <si>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</si>
  <si>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</si>
  <si>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</si>
  <si>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</si>
  <si>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</si>
  <si>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</si>
  <si>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</si>
  <si>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</si>
  <si>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</si>
  <si>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</si>
  <si>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</si>
  <si>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</si>
  <si>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</si>
  <si>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</si>
  <si>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</si>
  <si>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</si>
  <si>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</si>
  <si>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</si>
  <si>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</si>
  <si>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</si>
  <si>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</si>
  <si>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</si>
  <si>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</si>
  <si>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</si>
  <si>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</si>
  <si>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</si>
  <si>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</si>
  <si>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</si>
  <si>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</si>
  <si>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</si>
  <si>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</si>
  <si>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</si>
  <si>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</si>
  <si>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</si>
  <si>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</si>
  <si>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</si>
  <si>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</si>
  <si>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</si>
  <si>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</si>
  <si>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</si>
  <si>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</si>
  <si>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</si>
  <si>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</si>
  <si>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</si>
  <si>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</si>
  <si>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</si>
  <si>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</si>
  <si>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</si>
  <si>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</si>
  <si>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</si>
  <si>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</si>
  <si>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</si>
  <si>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</si>
  <si>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</si>
  <si>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</si>
  <si>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</si>
  <si>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</si>
  <si>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</si>
  <si>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</si>
  <si>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</si>
  <si>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</si>
  <si>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</si>
  <si>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</si>
  <si>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</si>
  <si>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</si>
  <si>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</si>
  <si>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</si>
  <si>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</si>
  <si>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</si>
  <si>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</si>
  <si>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</si>
  <si>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</si>
  <si>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</si>
  <si>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</si>
  <si>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</si>
  <si>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</si>
  <si>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</si>
  <si>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</si>
  <si>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</si>
  <si>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</si>
  <si>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</si>
  <si>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</si>
  <si>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</si>
  <si>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</si>
  <si>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</si>
  <si>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</si>
  <si>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</si>
  <si>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</si>
  <si>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</si>
  <si>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</si>
  <si>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</si>
  <si>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</si>
  <si>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</si>
  <si>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</si>
  <si>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</si>
  <si>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</si>
  <si>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</si>
  <si>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</si>
  <si>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</si>
  <si>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</si>
  <si>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</si>
  <si>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</si>
  <si>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</si>
  <si>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</si>
  <si>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</si>
  <si>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</si>
  <si>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</si>
  <si>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</si>
  <si>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</si>
  <si>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</si>
  <si>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</si>
  <si>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</si>
  <si>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</si>
  <si>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</si>
  <si>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</si>
  <si>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</si>
  <si>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</si>
  <si>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</si>
  <si>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</si>
  <si>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</si>
  <si>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</si>
  <si>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</si>
  <si>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</si>
  <si>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</si>
  <si>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</si>
  <si>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</si>
  <si>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</si>
  <si>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</si>
  <si>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</si>
  <si>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</si>
  <si>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</si>
  <si>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</si>
  <si>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</si>
  <si>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</si>
  <si>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</si>
  <si>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</si>
  <si>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</si>
  <si>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</si>
  <si>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</si>
  <si>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</si>
  <si>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</si>
  <si>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</si>
  <si>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</si>
  <si>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</si>
  <si>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</si>
  <si>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</si>
  <si>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</si>
  <si>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</si>
  <si>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</si>
  <si>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</si>
  <si>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</si>
  <si>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</si>
  <si>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</si>
  <si>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</si>
  <si>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</si>
  <si>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</si>
  <si>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</si>
  <si>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</si>
  <si>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</si>
  <si>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</si>
  <si>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</si>
  <si>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</si>
  <si>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</si>
  <si>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</si>
  <si>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</si>
  <si>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</si>
  <si>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</si>
  <si>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</si>
  <si>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</si>
  <si>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</si>
  <si>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</si>
  <si>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</si>
  <si>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</si>
  <si>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</si>
  <si>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</si>
  <si>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</si>
  <si>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</si>
  <si>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</si>
  <si>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</si>
  <si>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</si>
  <si>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</si>
  <si>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</si>
  <si>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</si>
  <si>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</si>
  <si>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</si>
  <si>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</si>
  <si>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</si>
  <si>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</si>
  <si>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</si>
  <si>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</si>
  <si>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</si>
  <si>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</si>
  <si>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</si>
  <si>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</si>
  <si>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</si>
  <si>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</si>
  <si>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</si>
  <si>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</si>
  <si>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</si>
  <si>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</si>
  <si>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</si>
  <si>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</si>
  <si>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</si>
  <si>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</si>
  <si>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</si>
  <si>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</si>
  <si>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</si>
  <si>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</si>
  <si>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</si>
  <si>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</si>
  <si>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</si>
  <si>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</si>
  <si>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</si>
  <si>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</si>
  <si>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</si>
  <si>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</si>
  <si>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</si>
  <si>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</si>
  <si>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</si>
  <si>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</si>
  <si>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</si>
  <si>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</si>
  <si>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</si>
  <si>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</si>
  <si>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</si>
  <si>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</si>
  <si>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</si>
  <si>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</si>
  <si>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</si>
  <si>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</si>
  <si>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</si>
  <si>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</si>
  <si>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</si>
  <si>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</si>
  <si>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</si>
  <si>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</si>
  <si>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</si>
  <si>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</si>
  <si>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</si>
  <si>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</si>
  <si>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</si>
  <si>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</si>
  <si>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</si>
  <si>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</si>
  <si>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</si>
  <si>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</si>
  <si>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</si>
  <si>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</si>
  <si>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</si>
  <si>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</si>
  <si>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</si>
  <si>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</si>
  <si>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</si>
  <si>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</si>
  <si>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</si>
  <si>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</si>
  <si>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</si>
  <si>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</si>
  <si>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</si>
  <si>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</si>
  <si>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</si>
  <si>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</si>
  <si>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</si>
  <si>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</si>
  <si>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</si>
  <si>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</si>
  <si>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</si>
  <si>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</si>
  <si>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</si>
  <si>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</si>
  <si>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</si>
  <si>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</si>
  <si>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</si>
  <si>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</si>
  <si>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</si>
  <si>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</si>
  <si>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</si>
  <si>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</si>
  <si>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</si>
  <si>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</si>
  <si>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</si>
  <si>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</si>
  <si>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</si>
  <si>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</si>
  <si>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</si>
  <si>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</si>
  <si>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</si>
  <si>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</si>
  <si>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</si>
  <si>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</si>
  <si>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</si>
  <si>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</si>
  <si>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</si>
  <si>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</si>
  <si>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</si>
  <si>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</si>
  <si>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</si>
  <si>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</si>
  <si>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</si>
  <si>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</si>
  <si>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</si>
  <si>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</si>
  <si>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</si>
  <si>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</si>
  <si>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</si>
  <si>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</si>
  <si>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</si>
  <si>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</si>
  <si>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</si>
  <si>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</si>
  <si>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</si>
  <si>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</si>
  <si>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</si>
  <si>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</si>
  <si>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</si>
  <si>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</si>
  <si>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</si>
  <si>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</si>
  <si>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</si>
  <si>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</si>
  <si>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</si>
  <si>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</si>
  <si>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</si>
  <si>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</si>
  <si>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</si>
  <si>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</si>
  <si>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</si>
  <si>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</si>
  <si>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</si>
  <si>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</si>
  <si>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</si>
  <si>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</si>
  <si>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</si>
  <si>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</si>
  <si>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</si>
  <si>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</si>
  <si>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</si>
  <si>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</si>
  <si>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</si>
  <si>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</si>
  <si>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</si>
  <si>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</si>
  <si>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</si>
  <si>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</si>
  <si>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</si>
  <si>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</si>
  <si>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</si>
  <si>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</si>
  <si>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</si>
  <si>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</si>
  <si>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</si>
  <si>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</si>
  <si>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</si>
  <si>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</si>
  <si>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</si>
  <si>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</si>
  <si>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</si>
  <si>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</si>
  <si>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</si>
  <si>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</si>
  <si>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</si>
  <si>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</si>
  <si>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</si>
  <si>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</si>
  <si>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</si>
  <si>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</si>
  <si>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</si>
  <si>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</si>
  <si>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</si>
  <si>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</si>
  <si>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</si>
  <si>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</si>
  <si>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</si>
  <si>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</si>
  <si>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</si>
  <si>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</si>
  <si>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</si>
  <si>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</si>
  <si>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</si>
  <si>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</si>
  <si>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</si>
  <si>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</si>
  <si>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</si>
  <si>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</si>
  <si>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</si>
  <si>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</si>
  <si>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</si>
  <si>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</si>
  <si>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</si>
  <si>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</si>
  <si>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</si>
  <si>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</si>
  <si>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</si>
  <si>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</si>
  <si>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</si>
  <si>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</si>
  <si>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</si>
  <si>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</si>
  <si>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</si>
  <si>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</si>
  <si>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</si>
  <si>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</si>
  <si>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</si>
  <si>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</si>
  <si>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</si>
  <si>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</si>
  <si>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</si>
  <si>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</si>
  <si>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</si>
  <si>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</si>
  <si>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</si>
  <si>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</si>
  <si>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</si>
  <si>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</si>
  <si>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</si>
  <si>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</si>
  <si>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</si>
  <si>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</si>
  <si>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</si>
  <si>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</si>
  <si>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</si>
  <si>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</si>
  <si>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</si>
  <si>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</si>
  <si>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</si>
  <si>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</si>
  <si>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</si>
  <si>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</si>
  <si>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</si>
  <si>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</si>
  <si>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</si>
  <si>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</si>
  <si>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</si>
  <si>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</si>
  <si>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</si>
  <si>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</si>
  <si>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</si>
  <si>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</si>
  <si>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</si>
  <si>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</si>
  <si>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</si>
  <si>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</si>
  <si>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</si>
  <si>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</si>
  <si>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</si>
  <si>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</si>
  <si>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</si>
  <si>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</si>
  <si>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</si>
  <si>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</si>
  <si>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</si>
  <si>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</si>
  <si>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</si>
  <si>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</si>
  <si>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</si>
  <si>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</si>
  <si>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</si>
  <si>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</si>
  <si>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</si>
  <si>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</si>
  <si>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</si>
  <si>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</si>
  <si>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</si>
  <si>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</si>
  <si>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</si>
  <si>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</si>
  <si>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</si>
  <si>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</si>
  <si>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</si>
  <si>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</si>
  <si>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</si>
  <si>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</si>
  <si>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</si>
  <si>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</si>
  <si>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</si>
  <si>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</si>
  <si>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</si>
  <si>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</si>
  <si>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</si>
  <si>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</si>
  <si>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</si>
  <si>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</si>
  <si>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</si>
  <si>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</si>
  <si>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</si>
  <si>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</si>
  <si>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</si>
  <si>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</si>
  <si>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</si>
  <si>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</si>
  <si>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</si>
  <si>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</si>
  <si>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</si>
  <si>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</si>
  <si>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</si>
  <si>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</si>
  <si>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</si>
  <si>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</si>
  <si>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</si>
  <si>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</si>
  <si>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</si>
  <si>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</si>
  <si>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</si>
  <si>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</si>
  <si>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</si>
  <si>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</si>
  <si>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</si>
  <si>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</si>
  <si>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</si>
  <si>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</si>
  <si>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</si>
  <si>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</si>
  <si>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</si>
  <si>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</si>
  <si>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</si>
  <si>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</si>
  <si>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</si>
  <si>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</si>
  <si>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</si>
  <si>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</si>
  <si>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</si>
  <si>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</si>
  <si>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</si>
  <si>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</si>
  <si>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</si>
  <si>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</si>
  <si>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</si>
  <si>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</si>
  <si>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</si>
  <si>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</si>
  <si>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</si>
  <si>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</si>
  <si>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</si>
  <si>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</si>
  <si>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</si>
  <si>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</si>
  <si>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</si>
  <si>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</si>
  <si>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</si>
  <si>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</si>
  <si>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</si>
  <si>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</si>
  <si>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</si>
  <si>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</si>
  <si>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</si>
  <si>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</si>
  <si>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</si>
  <si>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</si>
  <si>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</si>
  <si>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</si>
  <si>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</si>
  <si>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</si>
  <si>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</si>
  <si>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</si>
  <si>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</si>
  <si>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</si>
  <si>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</si>
  <si>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</si>
  <si>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</si>
  <si>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</si>
  <si>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</si>
  <si>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</si>
  <si>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</si>
  <si>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</si>
  <si>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</si>
  <si>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</si>
  <si>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</si>
  <si>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</si>
  <si>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</si>
  <si>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</si>
  <si>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</si>
  <si>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</si>
  <si>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</si>
  <si>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</si>
  <si>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</si>
  <si>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</si>
  <si>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</si>
  <si>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</si>
  <si>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</si>
  <si>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</si>
  <si>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</si>
  <si>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</si>
  <si>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</si>
  <si>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</si>
  <si>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</si>
  <si>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</si>
  <si>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</si>
  <si>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</si>
  <si>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</si>
  <si>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</si>
  <si>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</si>
  <si>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</si>
  <si>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</si>
  <si>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</si>
  <si>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</si>
  <si>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</si>
  <si>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</si>
  <si>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</si>
  <si>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</si>
  <si>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</si>
  <si>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</si>
  <si>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</si>
  <si>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</si>
  <si>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</si>
  <si>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</si>
  <si>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</si>
  <si>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</si>
  <si>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</si>
  <si>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</si>
  <si>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</si>
  <si>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</si>
  <si>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</si>
  <si>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</si>
  <si>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</si>
  <si>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</si>
  <si>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</si>
  <si>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</si>
  <si>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</si>
  <si>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</si>
  <si>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</si>
  <si>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</si>
  <si>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</si>
  <si>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</si>
  <si>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</si>
  <si>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</si>
  <si>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</si>
  <si>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</si>
  <si>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</si>
  <si>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</si>
  <si>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</si>
  <si>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</si>
  <si>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</si>
  <si>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</si>
  <si>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</si>
  <si>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</si>
  <si>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</si>
  <si>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</si>
  <si>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</si>
  <si>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</si>
  <si>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</si>
  <si>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</si>
  <si>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</si>
  <si>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</si>
  <si>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</si>
  <si>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</si>
  <si>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</si>
  <si>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</si>
  <si>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</si>
  <si>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</si>
  <si>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</si>
  <si>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</si>
  <si>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</si>
  <si>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</si>
  <si>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</si>
  <si>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</si>
  <si>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</si>
  <si>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</si>
  <si>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</si>
  <si>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</si>
  <si>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</si>
  <si>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</si>
  <si>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</si>
  <si>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</si>
  <si>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</si>
  <si>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</si>
  <si>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</si>
  <si>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</si>
  <si>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</si>
  <si>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</si>
  <si>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</si>
  <si>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</si>
  <si>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</si>
  <si>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</si>
  <si>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</si>
  <si>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</si>
  <si>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</si>
  <si>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</si>
  <si>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</si>
  <si>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</si>
  <si>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</si>
  <si>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</si>
  <si>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</si>
  <si>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</si>
  <si>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</si>
  <si>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</si>
  <si>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</si>
  <si>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</si>
  <si>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</si>
  <si>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</si>
  <si>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</si>
  <si>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</si>
  <si>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</si>
  <si>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</si>
  <si>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</si>
  <si>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</si>
  <si>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</si>
  <si>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</si>
  <si>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</si>
  <si>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</si>
  <si>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</si>
  <si>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</si>
  <si>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</si>
  <si>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</si>
  <si>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</si>
  <si>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</si>
  <si>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</si>
  <si>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</si>
  <si>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</si>
  <si>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</si>
  <si>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</si>
  <si>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</si>
  <si>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</si>
  <si>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</si>
  <si>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</si>
  <si>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</si>
  <si>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</si>
  <si>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</si>
  <si>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</si>
  <si>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</si>
  <si>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</si>
  <si>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</si>
  <si>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</si>
  <si>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</si>
  <si>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</si>
  <si>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</si>
  <si>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</si>
  <si>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</si>
  <si>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</si>
  <si>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</si>
  <si>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</si>
  <si>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</si>
  <si>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</si>
  <si>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</si>
  <si>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</si>
  <si>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</si>
  <si>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</si>
  <si>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</si>
  <si>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</si>
  <si>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</si>
  <si>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</si>
  <si>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</si>
  <si>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</si>
  <si>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</si>
  <si>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</si>
  <si>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</si>
  <si>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</si>
  <si>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</si>
  <si>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</si>
  <si>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</si>
  <si>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</si>
  <si>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</si>
  <si>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</si>
  <si>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</si>
  <si>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</si>
  <si>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</si>
  <si>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</si>
  <si>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</si>
  <si>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</si>
  <si>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</si>
  <si>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</si>
  <si>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</si>
  <si>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</si>
  <si>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</si>
  <si>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</si>
  <si>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</si>
  <si>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</si>
  <si>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</si>
  <si>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</si>
  <si>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</si>
  <si>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</si>
  <si>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</si>
  <si>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</si>
  <si>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</si>
  <si>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</si>
  <si>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</si>
  <si>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</si>
  <si>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</si>
  <si>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</si>
  <si>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</si>
  <si>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</si>
  <si>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</si>
  <si>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</si>
  <si>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</si>
  <si>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</si>
  <si>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</si>
  <si>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</si>
  <si>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</si>
  <si>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</si>
  <si>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</si>
  <si>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</si>
  <si>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</si>
  <si>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</si>
  <si>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</si>
  <si>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</si>
  <si>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</si>
  <si>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</si>
  <si>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</si>
  <si>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</si>
  <si>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</si>
  <si>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</si>
  <si>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</si>
  <si>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</si>
  <si>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</si>
  <si>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</si>
  <si>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</si>
  <si>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</si>
  <si>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</si>
  <si>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</si>
  <si>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</si>
  <si>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</si>
  <si>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</si>
  <si>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</si>
  <si>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</si>
  <si>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</si>
  <si>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</si>
  <si>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</si>
  <si>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</si>
  <si>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</si>
  <si>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</si>
  <si>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</si>
  <si>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</si>
  <si>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</si>
  <si>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</si>
  <si>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</si>
  <si>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</si>
  <si>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</si>
  <si>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</si>
  <si>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</si>
  <si>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</si>
  <si>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</si>
  <si>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</si>
  <si>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</si>
  <si>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</si>
  <si>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</si>
  <si>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</si>
  <si>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</si>
  <si>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</si>
  <si>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</si>
  <si>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</si>
  <si>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</si>
  <si>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</si>
  <si>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</si>
  <si>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</si>
  <si>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</si>
  <si>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</si>
  <si>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</si>
  <si>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</si>
  <si>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</si>
  <si>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</si>
  <si>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</si>
  <si>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</si>
  <si>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</si>
  <si>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</si>
  <si>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</si>
  <si>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</si>
  <si>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</si>
  <si>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</si>
  <si>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</si>
  <si>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</si>
  <si>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</si>
  <si>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</si>
  <si>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</si>
  <si>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</si>
  <si>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</si>
  <si>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</si>
  <si>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</si>
  <si>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</si>
  <si>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</si>
  <si>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</si>
  <si>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</si>
  <si>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</si>
  <si>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</si>
  <si>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</si>
  <si>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</si>
  <si>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</si>
  <si>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</si>
  <si>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</si>
  <si>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</si>
  <si>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</si>
  <si>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</si>
  <si>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</si>
  <si>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</si>
  <si>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</si>
  <si>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</si>
  <si>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</si>
  <si>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</si>
  <si>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</si>
  <si>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</si>
  <si>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</si>
  <si>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</si>
  <si>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</si>
  <si>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</si>
  <si>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</si>
  <si>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</si>
  <si>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</si>
  <si>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</si>
  <si>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</si>
  <si>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</si>
  <si>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</si>
  <si>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</si>
  <si>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</si>
  <si>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</si>
  <si>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</si>
  <si>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</si>
  <si>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</si>
  <si>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</si>
  <si>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</si>
  <si>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</si>
  <si>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</si>
  <si>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</si>
  <si>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</si>
  <si>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</si>
  <si>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</si>
  <si>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</si>
  <si>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</si>
  <si>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</si>
  <si>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</si>
  <si>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</si>
  <si>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</si>
  <si>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</si>
  <si>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</si>
  <si>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</si>
  <si>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</si>
  <si>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</si>
  <si>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</si>
  <si>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</si>
  <si>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</si>
  <si>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</si>
  <si>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</si>
  <si>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</si>
  <si>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</si>
  <si>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</si>
  <si>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</si>
  <si>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</si>
  <si>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</si>
  <si>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</si>
  <si>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</si>
  <si>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</si>
  <si>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</si>
  <si>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</si>
  <si>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</si>
  <si>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</si>
  <si>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</si>
  <si>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</si>
  <si>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</si>
  <si>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</si>
  <si>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</si>
  <si>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</si>
  <si>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</si>
  <si>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</si>
  <si>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</si>
  <si>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</si>
  <si>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</si>
  <si>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</si>
  <si>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</si>
  <si>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</si>
  <si>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</si>
  <si>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</si>
  <si>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</si>
  <si>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</si>
  <si>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</si>
  <si>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</si>
  <si>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</si>
  <si>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</si>
  <si>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</si>
  <si>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</si>
  <si>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</si>
  <si>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</si>
  <si>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</si>
  <si>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</si>
  <si>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</si>
  <si>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</si>
  <si>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</si>
  <si>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</si>
  <si>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</si>
  <si>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</si>
  <si>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</si>
  <si>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</si>
  <si>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</si>
  <si>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</si>
  <si>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</si>
  <si>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</si>
  <si>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</si>
  <si>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</si>
  <si>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</si>
  <si>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</si>
  <si>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</si>
  <si>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</si>
  <si>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</si>
  <si>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</si>
  <si>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</si>
  <si>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</si>
  <si>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</si>
  <si>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</si>
  <si>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</si>
  <si>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</si>
  <si>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</si>
  <si>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</si>
  <si>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</si>
  <si>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</si>
  <si>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</si>
  <si>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</si>
  <si>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</si>
  <si>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</si>
  <si>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</si>
  <si>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</si>
  <si>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</si>
  <si>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</si>
  <si>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</si>
  <si>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</si>
  <si>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</si>
  <si>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</si>
  <si>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</si>
  <si>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</si>
  <si>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</si>
  <si>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</si>
  <si>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</si>
  <si>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</si>
  <si>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</si>
  <si>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</si>
  <si>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</si>
  <si>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</si>
  <si>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</si>
  <si>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</si>
  <si>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</si>
  <si>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</si>
  <si>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</si>
  <si>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</si>
  <si>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</si>
  <si>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</si>
  <si>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</si>
  <si>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</si>
  <si>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</si>
  <si>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</si>
  <si>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</si>
  <si>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</si>
  <si>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</si>
  <si>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</si>
  <si>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</si>
  <si>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</si>
  <si>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</si>
  <si>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</si>
  <si>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</si>
  <si>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</si>
  <si>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</si>
  <si>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</si>
  <si>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</si>
  <si>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</si>
  <si>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</si>
  <si>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</si>
  <si>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</si>
  <si>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</si>
  <si>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</si>
  <si>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</si>
  <si>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</si>
  <si>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</si>
  <si>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</si>
  <si>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</si>
  <si>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</si>
  <si>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</si>
  <si>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</si>
  <si>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</si>
  <si>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</si>
  <si>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</si>
  <si>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</si>
  <si>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</si>
  <si>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</si>
  <si>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</si>
  <si>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</si>
  <si>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</si>
  <si>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</si>
  <si>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</si>
  <si>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</si>
  <si>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</si>
  <si>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</si>
  <si>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</si>
  <si>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</si>
  <si>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</si>
  <si>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</si>
  <si>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</si>
  <si>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</si>
  <si>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</si>
  <si>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</si>
  <si>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</si>
  <si>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</si>
  <si>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</si>
  <si>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</si>
  <si>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</si>
  <si>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</si>
  <si>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</si>
  <si>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</si>
  <si>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</si>
  <si>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</si>
  <si>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</si>
  <si>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</si>
  <si>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</si>
  <si>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</si>
  <si>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</si>
  <si>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</si>
  <si>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</si>
  <si>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</si>
  <si>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</si>
  <si>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</si>
  <si>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</si>
  <si>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</si>
  <si>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</si>
  <si>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</si>
  <si>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</si>
  <si>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</si>
  <si>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</si>
  <si>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</si>
  <si>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</si>
  <si>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</si>
  <si>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</si>
  <si>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</si>
  <si>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</si>
  <si>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</si>
  <si>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</si>
  <si>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</si>
  <si>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</si>
  <si>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</si>
  <si>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</si>
  <si>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</si>
  <si>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</si>
  <si>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</si>
  <si>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</si>
  <si>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</si>
  <si>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</si>
  <si>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</si>
  <si>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</si>
  <si>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</si>
  <si>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</si>
  <si>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</si>
  <si>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</si>
  <si>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</si>
  <si>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</si>
  <si>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</si>
  <si>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</si>
  <si>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</si>
  <si>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</si>
  <si>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</si>
  <si>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</si>
  <si>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</si>
  <si>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</si>
  <si>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</si>
  <si>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</si>
  <si>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</si>
  <si>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</si>
  <si>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</si>
  <si>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</si>
  <si>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</si>
  <si>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</si>
  <si>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</si>
  <si>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</si>
  <si>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</si>
  <si>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</si>
  <si>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</si>
  <si>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</si>
  <si>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</si>
  <si>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</si>
  <si>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</si>
  <si>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</si>
  <si>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</si>
  <si>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</si>
  <si>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</si>
  <si>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</si>
  <si>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</si>
  <si>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</si>
  <si>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</si>
  <si>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</si>
  <si>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</si>
  <si>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</si>
  <si>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</si>
  <si>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</si>
  <si>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</si>
  <si>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</si>
  <si>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</si>
  <si>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</si>
  <si>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</si>
  <si>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</si>
  <si>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</si>
  <si>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</si>
  <si>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</si>
  <si>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</si>
  <si>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</si>
  <si>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</si>
  <si>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</si>
  <si>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</si>
  <si>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</si>
  <si>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</si>
  <si>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</si>
  <si>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</si>
  <si>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</si>
  <si>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</si>
  <si>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</si>
  <si>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</si>
  <si>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</si>
  <si>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</si>
  <si>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</si>
  <si>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</si>
  <si>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</si>
  <si>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</si>
  <si>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</si>
  <si>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</si>
  <si>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</si>
  <si>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</si>
  <si>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</si>
  <si>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</si>
  <si>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</si>
  <si>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</si>
  <si>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</si>
  <si>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</si>
  <si>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</si>
  <si>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</si>
  <si>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</si>
  <si>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</si>
  <si>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</si>
  <si>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</si>
  <si>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</si>
  <si>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</si>
  <si>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</si>
  <si>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</si>
  <si>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</si>
  <si>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</si>
  <si>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</si>
  <si>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</si>
  <si>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</si>
  <si>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</si>
  <si>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</si>
  <si>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</si>
  <si>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</si>
  <si>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</si>
  <si>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</si>
  <si>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</si>
  <si>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</si>
  <si>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</si>
  <si>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</si>
  <si>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</si>
  <si>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</si>
  <si>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</si>
  <si>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</si>
  <si>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</si>
  <si>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</si>
  <si>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</si>
  <si>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</si>
  <si>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</si>
  <si>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</si>
  <si>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</si>
  <si>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</si>
  <si>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</si>
  <si>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</si>
  <si>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</si>
  <si>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</si>
  <si>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</si>
  <si>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</si>
  <si>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</si>
  <si>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</si>
  <si>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</si>
  <si>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</si>
  <si>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</si>
  <si>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</si>
  <si>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</si>
  <si>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</si>
  <si>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</si>
  <si>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</si>
  <si>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</si>
  <si>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</si>
  <si>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</si>
  <si>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</si>
  <si>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</si>
  <si>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</si>
  <si>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</si>
  <si>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</si>
  <si>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</si>
  <si>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</si>
  <si>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</si>
  <si>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</si>
  <si>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</si>
  <si>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</si>
  <si>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</si>
  <si>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</si>
  <si>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</si>
  <si>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</si>
  <si>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</si>
  <si>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</si>
  <si>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</si>
  <si>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</si>
  <si>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</si>
  <si>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</si>
  <si>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</si>
  <si>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</si>
  <si>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</si>
  <si>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</si>
  <si>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</si>
  <si>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</si>
  <si>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</si>
  <si>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</si>
  <si>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</si>
  <si>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</si>
  <si>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</si>
  <si>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</si>
  <si>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</si>
  <si>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</si>
  <si>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</si>
  <si>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</si>
  <si>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</si>
  <si>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</si>
  <si>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</si>
  <si>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</si>
  <si>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</si>
  <si>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</si>
  <si>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</si>
  <si>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</si>
  <si>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</si>
  <si>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</si>
  <si>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</si>
  <si>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</si>
  <si>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</si>
  <si>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</si>
  <si>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</si>
  <si>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</si>
  <si>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</si>
  <si>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</si>
  <si>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</si>
  <si>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</si>
  <si>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</si>
  <si>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</si>
  <si>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</si>
  <si>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</si>
  <si>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</si>
  <si>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</si>
  <si>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</si>
  <si>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</si>
  <si>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</si>
  <si>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</si>
  <si>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</si>
  <si>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</si>
  <si>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</si>
  <si>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</si>
  <si>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</si>
  <si>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</si>
  <si>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</si>
  <si>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</si>
  <si>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</si>
  <si>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</si>
  <si>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</si>
  <si>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</si>
  <si>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</si>
  <si>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</si>
  <si>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</si>
  <si>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</si>
  <si>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</si>
  <si>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</si>
  <si>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</si>
  <si>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</si>
  <si>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</si>
  <si>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</si>
  <si>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</si>
  <si>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</si>
  <si>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</si>
  <si>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</si>
  <si>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</si>
  <si>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</si>
  <si>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</si>
  <si>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</si>
  <si>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</si>
  <si>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</si>
  <si>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</si>
  <si>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</si>
  <si>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</si>
  <si>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</si>
  <si>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</si>
  <si>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</si>
  <si>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</si>
  <si>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</si>
  <si>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</si>
  <si>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</si>
  <si>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</si>
  <si>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</si>
  <si>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</si>
  <si>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</si>
  <si>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</si>
  <si>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</si>
  <si>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</si>
  <si>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</si>
  <si>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</si>
  <si>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</si>
  <si>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</si>
  <si>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</si>
  <si>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</si>
  <si>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</si>
  <si>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</si>
  <si>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</si>
  <si>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</si>
  <si>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</si>
  <si>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</si>
  <si>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</si>
  <si>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</si>
  <si>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</si>
  <si>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</si>
  <si>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</si>
  <si>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</si>
  <si>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</si>
  <si>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</si>
  <si>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</si>
  <si>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</si>
  <si>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</si>
  <si>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</si>
  <si>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</si>
  <si>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</si>
  <si>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</si>
  <si>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</si>
  <si>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</si>
  <si>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</si>
  <si>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</si>
  <si>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</si>
  <si>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</si>
  <si>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</si>
  <si>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</si>
  <si>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</si>
  <si>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</si>
  <si>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</si>
  <si>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</si>
  <si>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</si>
  <si>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</si>
  <si>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</si>
  <si>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</si>
  <si>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</si>
  <si>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</si>
  <si>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</si>
  <si>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</si>
  <si>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</si>
  <si>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</si>
  <si>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</si>
  <si>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</si>
  <si>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</si>
  <si>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</si>
  <si>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</si>
  <si>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</si>
  <si>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</si>
  <si>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</si>
  <si>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</si>
  <si>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</si>
  <si>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</si>
  <si>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</si>
  <si>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</si>
  <si>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</si>
  <si>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</si>
  <si>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</si>
  <si>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</si>
  <si>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</si>
  <si>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</si>
  <si>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</si>
  <si>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</si>
  <si>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</si>
  <si>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</si>
  <si>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</si>
  <si>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</si>
  <si>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</si>
  <si>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</si>
  <si>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</si>
  <si>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</si>
  <si>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</si>
  <si>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</si>
  <si>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</si>
  <si>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</si>
  <si>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</si>
  <si>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</si>
  <si>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</si>
  <si>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</si>
  <si>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</si>
  <si>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</si>
  <si>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</si>
  <si>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</si>
  <si>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</si>
  <si>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</si>
  <si>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</si>
  <si>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</si>
  <si>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</si>
  <si>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</si>
  <si>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</si>
  <si>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</si>
  <si>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</si>
  <si>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</si>
  <si>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</si>
  <si>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</si>
  <si>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</si>
  <si>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</si>
  <si>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</si>
  <si>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</si>
  <si>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</si>
  <si>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</si>
  <si>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</si>
  <si>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</si>
  <si>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</si>
  <si>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</si>
  <si>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</si>
  <si>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</si>
  <si>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</si>
  <si>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</si>
  <si>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</si>
  <si>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</si>
  <si>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</si>
  <si>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</si>
  <si>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</si>
  <si>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</si>
  <si>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</si>
  <si>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</si>
  <si>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</si>
  <si>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</si>
  <si>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</si>
  <si>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</si>
  <si>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</si>
  <si>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</si>
  <si>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</si>
  <si>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</si>
  <si>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</si>
  <si>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</si>
  <si>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</si>
  <si>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</si>
  <si>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</si>
  <si>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</si>
  <si>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</si>
  <si>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</si>
  <si>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</si>
  <si>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</si>
  <si>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</si>
  <si>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</si>
  <si>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</si>
  <si>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</si>
  <si>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</si>
  <si>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</si>
  <si>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</si>
  <si>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</si>
  <si>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</si>
  <si>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</si>
  <si>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</si>
  <si>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</si>
  <si>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</si>
  <si>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</si>
  <si>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</si>
  <si>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</si>
  <si>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</si>
  <si>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</si>
  <si>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</si>
  <si>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</si>
  <si>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</si>
  <si>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</si>
  <si>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</si>
  <si>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</si>
  <si>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</si>
  <si>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</si>
  <si>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</si>
  <si>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</si>
  <si>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</si>
  <si>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</si>
  <si>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</si>
  <si>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</si>
  <si>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</si>
  <si>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</si>
  <si>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</si>
  <si>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</si>
  <si>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</si>
  <si>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</si>
  <si>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</si>
  <si>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</si>
  <si>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</si>
  <si>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</si>
  <si>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</si>
  <si>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</si>
  <si>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</si>
  <si>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</si>
  <si>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</si>
  <si>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</si>
  <si>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</si>
  <si>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</si>
  <si>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</si>
  <si>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</si>
  <si>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</si>
  <si>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</si>
  <si>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</si>
  <si>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</si>
  <si>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</si>
  <si>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</si>
  <si>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</si>
  <si>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</si>
  <si>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</si>
  <si>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</si>
  <si>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</si>
  <si>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</si>
  <si>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</si>
  <si>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</si>
  <si>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</si>
  <si>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</si>
  <si>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</si>
  <si>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</si>
  <si>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</si>
  <si>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</si>
  <si>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</si>
  <si>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</si>
  <si>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</si>
  <si>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</si>
  <si>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</si>
  <si>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</si>
  <si>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</si>
  <si>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</si>
  <si>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</si>
  <si>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</si>
  <si>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</si>
  <si>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</si>
  <si>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</si>
  <si>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</si>
  <si>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</si>
  <si>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</si>
  <si>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</si>
  <si>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</si>
  <si>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</si>
  <si>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</si>
  <si>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</si>
  <si>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</si>
  <si>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</si>
  <si>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</si>
  <si>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</si>
  <si>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</si>
  <si>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</si>
  <si>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</si>
  <si>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</si>
  <si>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</si>
  <si>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</si>
  <si>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</si>
  <si>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</si>
  <si>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</si>
  <si>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</si>
  <si>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</si>
  <si>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</si>
  <si>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</si>
  <si>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</si>
  <si>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</si>
  <si>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</si>
  <si>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</si>
  <si>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</si>
  <si>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</si>
  <si>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</si>
  <si>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</si>
  <si>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</si>
  <si>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</si>
  <si>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</si>
  <si>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</si>
  <si>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</si>
  <si>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</si>
  <si>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</si>
  <si>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</si>
  <si>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</si>
  <si>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</si>
  <si>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</si>
  <si>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</si>
  <si>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</si>
  <si>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</si>
  <si>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</si>
  <si>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</si>
  <si>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</si>
  <si>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</si>
  <si>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</si>
  <si>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</si>
  <si>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</si>
  <si>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</si>
  <si>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</si>
  <si>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</si>
  <si>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</si>
  <si>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</si>
  <si>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</si>
  <si>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</si>
  <si>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</si>
  <si>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</si>
  <si>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</si>
  <si>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</si>
  <si>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</si>
  <si>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</si>
  <si>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</si>
  <si>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</si>
  <si>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</si>
  <si>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</si>
  <si>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</si>
  <si>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</si>
  <si>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</si>
  <si>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</si>
  <si>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</si>
  <si>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</si>
  <si>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</si>
  <si>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</si>
  <si>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</si>
  <si>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</si>
  <si>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</si>
  <si>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</si>
  <si>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</si>
  <si>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</si>
  <si>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</si>
  <si>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</si>
  <si>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</si>
  <si>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</si>
  <si>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</si>
  <si>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</si>
  <si>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</si>
  <si>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</si>
  <si>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</si>
  <si>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</si>
  <si>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</si>
  <si>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</si>
  <si>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</si>
  <si>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</si>
  <si>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</si>
  <si>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</si>
  <si>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</si>
  <si>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</si>
  <si>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</si>
  <si>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</si>
  <si>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</si>
  <si>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</si>
  <si>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</si>
  <si>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</si>
  <si>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</si>
  <si>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</si>
  <si>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</si>
  <si>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</si>
  <si>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</si>
  <si>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</si>
  <si>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</si>
  <si>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</si>
  <si>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</si>
  <si>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</si>
  <si>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</si>
  <si>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</si>
  <si>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</si>
  <si>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</si>
  <si>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</si>
  <si>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</si>
  <si>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</si>
  <si>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</si>
  <si>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</si>
  <si>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</si>
  <si>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</si>
  <si>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</si>
  <si>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</si>
  <si>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</si>
  <si>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</si>
  <si>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</si>
  <si>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</si>
  <si>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</si>
  <si>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</si>
  <si>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</si>
  <si>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</si>
  <si>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</si>
  <si>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</si>
  <si>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</si>
  <si>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</si>
  <si>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</si>
  <si>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</si>
  <si>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</si>
  <si>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</si>
  <si>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</si>
  <si>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</si>
  <si>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</si>
  <si>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</si>
  <si>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</si>
  <si>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</si>
  <si>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</si>
  <si>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</si>
  <si>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</si>
  <si>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</si>
  <si>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</si>
  <si>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</si>
  <si>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</si>
  <si>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</si>
  <si>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</si>
  <si>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</si>
  <si>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</si>
  <si>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</si>
  <si>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</si>
  <si>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</si>
  <si>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</si>
  <si>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</si>
  <si>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</si>
  <si>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</si>
  <si>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</si>
  <si>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</si>
  <si>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</si>
  <si>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</si>
  <si>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</si>
  <si>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</si>
  <si>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</si>
  <si>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</si>
  <si>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</si>
  <si>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</si>
  <si>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</si>
  <si>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</si>
  <si>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</si>
  <si>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</si>
  <si>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</si>
  <si>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</si>
  <si>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</si>
  <si>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</si>
  <si>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</si>
  <si>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</si>
  <si>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</si>
  <si>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</si>
  <si>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</si>
  <si>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</si>
  <si>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</si>
  <si>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</si>
  <si>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</si>
  <si>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</si>
  <si>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</si>
  <si>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</si>
  <si>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</si>
  <si>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</si>
  <si>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</si>
  <si>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</si>
  <si>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</si>
  <si>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</si>
  <si>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</si>
  <si>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</si>
  <si>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</si>
  <si>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</si>
  <si>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</si>
  <si>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</si>
  <si>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</si>
  <si>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</si>
  <si>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</si>
  <si>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</si>
  <si>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</si>
  <si>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</si>
  <si>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</si>
  <si>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</si>
  <si>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</si>
  <si>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</si>
  <si>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</si>
  <si>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</si>
  <si>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</si>
  <si>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</si>
  <si>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</si>
  <si>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</si>
  <si>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</si>
  <si>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</si>
  <si>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</si>
  <si>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</si>
  <si>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</si>
  <si>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</si>
  <si>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</si>
  <si>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</si>
  <si>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</si>
  <si>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</si>
  <si>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</si>
  <si>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</si>
  <si>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</si>
  <si>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</si>
  <si>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</si>
  <si>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</si>
  <si>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</si>
  <si>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</si>
  <si>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</si>
  <si>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</si>
  <si>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</si>
  <si>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</si>
  <si>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</si>
  <si>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</si>
  <si>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</si>
  <si>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</si>
  <si>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</si>
  <si>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</si>
  <si>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</si>
  <si>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</si>
  <si>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</si>
  <si>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</si>
  <si>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</si>
  <si>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</si>
  <si>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</si>
  <si>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</si>
  <si>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</si>
  <si>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</si>
  <si>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</si>
  <si>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</si>
  <si>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</si>
  <si>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</si>
  <si>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</si>
  <si>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</si>
  <si>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</si>
  <si>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</si>
  <si>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</si>
  <si>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</si>
  <si>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</si>
  <si>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</si>
  <si>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</si>
  <si>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</si>
  <si>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</si>
  <si>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</si>
  <si>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</si>
  <si>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</si>
  <si>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</si>
  <si>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</si>
  <si>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</si>
  <si>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</si>
  <si>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</si>
  <si>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</si>
  <si>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</si>
  <si>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</si>
  <si>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</si>
  <si>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</si>
  <si>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</si>
  <si>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</si>
  <si>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</si>
  <si>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</si>
  <si>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</si>
  <si>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</si>
  <si>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</si>
  <si>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</si>
  <si>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</si>
  <si>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</si>
  <si>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</si>
  <si>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</si>
  <si>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</si>
  <si>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</si>
  <si>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</si>
  <si>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</si>
  <si>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</si>
  <si>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</si>
  <si>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</si>
  <si>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</si>
  <si>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</si>
  <si>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</si>
  <si>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</si>
  <si>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</si>
  <si>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</si>
  <si>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</si>
  <si>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</si>
  <si>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</si>
  <si>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</si>
  <si>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</si>
  <si>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</si>
  <si>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</si>
  <si>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</si>
  <si>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</si>
  <si>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</si>
  <si>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</si>
  <si>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</si>
  <si>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</si>
  <si>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</si>
  <si>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</si>
  <si>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</si>
  <si>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</si>
  <si>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</si>
  <si>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</si>
  <si>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</si>
  <si>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</si>
  <si>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</si>
  <si>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</si>
  <si>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</si>
  <si>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</si>
  <si>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</si>
  <si>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</si>
  <si>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</si>
  <si>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</si>
  <si>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</si>
  <si>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</si>
  <si>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</si>
  <si>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</si>
  <si>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</si>
  <si>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</si>
  <si>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</si>
  <si>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</si>
  <si>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</si>
  <si>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</si>
  <si>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</si>
  <si>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</si>
  <si>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</si>
  <si>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</si>
  <si>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</si>
  <si>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</si>
  <si>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</si>
  <si>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</si>
  <si>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</si>
  <si>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</si>
  <si>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</si>
  <si>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</si>
  <si>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</si>
  <si>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</si>
  <si>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</si>
  <si>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</si>
  <si>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</si>
  <si>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</si>
  <si>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</si>
  <si>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</si>
  <si>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</si>
  <si>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</si>
  <si>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</si>
  <si>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</si>
  <si>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</si>
  <si>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</si>
  <si>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</si>
  <si>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</si>
  <si>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</si>
  <si>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</si>
  <si>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</si>
  <si>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</si>
  <si>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</si>
  <si>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</si>
  <si>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</si>
  <si>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</si>
  <si>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</si>
  <si>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</si>
  <si>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</si>
  <si>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</si>
  <si>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</si>
  <si>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</si>
  <si>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</si>
  <si>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</si>
  <si>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</si>
  <si>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</si>
  <si>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</si>
  <si>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</si>
  <si>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</si>
  <si>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</si>
  <si>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</si>
  <si>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</si>
  <si>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</si>
  <si>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</si>
  <si>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</si>
  <si>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</si>
  <si>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</si>
  <si>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</si>
  <si>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</si>
  <si>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</si>
  <si>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</si>
  <si>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</si>
  <si>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</si>
  <si>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</si>
  <si>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</si>
  <si>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</si>
  <si>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</si>
  <si>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</si>
  <si>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</si>
  <si>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</si>
  <si>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</si>
  <si>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</si>
  <si>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</si>
  <si>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</si>
  <si>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</si>
  <si>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</si>
  <si>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</si>
  <si>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</si>
  <si>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</si>
  <si>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</si>
  <si>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</si>
  <si>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</si>
  <si>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</si>
  <si>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</si>
  <si>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</si>
  <si>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</si>
  <si>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</si>
  <si>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</si>
  <si>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</si>
  <si>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</si>
  <si>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</si>
  <si>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</si>
  <si>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</si>
  <si>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</si>
  <si>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</si>
  <si>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</si>
  <si>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</si>
  <si>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</si>
  <si>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</si>
  <si>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</si>
  <si>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</si>
  <si>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</si>
  <si>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</si>
  <si>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</si>
  <si>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</si>
  <si>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</si>
  <si>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</si>
  <si>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</si>
  <si>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</si>
  <si>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</si>
  <si>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</si>
  <si>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</si>
  <si>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</si>
  <si>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</si>
  <si>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</si>
  <si>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</si>
  <si>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</si>
  <si>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</si>
  <si>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</si>
  <si>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</si>
  <si>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</si>
  <si>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</si>
  <si>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</si>
  <si>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</si>
  <si>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</si>
  <si>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</si>
  <si>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</si>
  <si>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</si>
  <si>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</si>
  <si>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</si>
  <si>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</si>
  <si>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</si>
  <si>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</si>
  <si>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</si>
  <si>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</si>
  <si>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</si>
  <si>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</si>
  <si>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</si>
  <si>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</si>
  <si>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</si>
  <si>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</si>
  <si>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</si>
  <si>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</si>
  <si>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</si>
  <si>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</si>
  <si>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</si>
  <si>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</si>
  <si>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</si>
  <si>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</si>
  <si>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</si>
  <si>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</si>
  <si>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</si>
  <si>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</si>
  <si>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</si>
  <si>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</si>
  <si>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</si>
  <si>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</si>
  <si>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</si>
  <si>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</si>
  <si>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</si>
  <si>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</si>
  <si>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</si>
  <si>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</si>
  <si>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</si>
  <si>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</si>
  <si>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</si>
  <si>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</si>
  <si>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</si>
  <si>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</si>
  <si>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</si>
  <si>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</si>
  <si>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</si>
  <si>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</si>
  <si>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</si>
  <si>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</si>
  <si>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</si>
  <si>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</si>
  <si>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</si>
  <si>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</si>
  <si>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</si>
  <si>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</si>
  <si>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</si>
  <si>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</si>
  <si>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</si>
  <si>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</si>
  <si>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</si>
  <si>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</si>
  <si>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</si>
  <si>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</si>
  <si>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</si>
  <si>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</si>
  <si>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</si>
  <si>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</si>
  <si>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</si>
  <si>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</si>
  <si>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</si>
  <si>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</si>
  <si>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</si>
  <si>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</si>
  <si>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</si>
  <si>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</si>
  <si>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</si>
  <si>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</si>
  <si>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</si>
  <si>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</si>
  <si>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</si>
  <si>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</si>
  <si>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</si>
  <si>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</si>
  <si>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</si>
  <si>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</si>
  <si>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</si>
  <si>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</si>
  <si>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</si>
  <si>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</si>
  <si>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</si>
  <si>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</si>
  <si>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</si>
  <si>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</si>
  <si>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</si>
  <si>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</si>
  <si>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</si>
  <si>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</si>
  <si>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</si>
  <si>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</si>
  <si>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</si>
  <si>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</si>
  <si>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</si>
  <si>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</si>
  <si>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</si>
  <si>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</si>
  <si>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</si>
  <si>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</si>
  <si>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</si>
  <si>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</si>
  <si>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</si>
  <si>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</si>
  <si>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</si>
  <si>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</si>
  <si>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</si>
  <si>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</si>
  <si>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</si>
  <si>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</si>
  <si>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</si>
  <si>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</si>
  <si>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</si>
  <si>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</si>
  <si>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</si>
  <si>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</si>
  <si>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</si>
  <si>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</si>
  <si>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</si>
  <si>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</si>
  <si>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</si>
  <si>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</si>
  <si>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</si>
  <si>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</si>
  <si>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</si>
  <si>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</si>
  <si>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</si>
  <si>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</si>
  <si>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</si>
  <si>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</si>
  <si>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</si>
  <si>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</si>
  <si>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</si>
  <si>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</si>
  <si>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</si>
  <si>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</si>
  <si>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</si>
  <si>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</si>
  <si>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</si>
  <si>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</si>
  <si>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</si>
  <si>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</si>
  <si>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</si>
  <si>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</si>
  <si>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</si>
  <si>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</si>
  <si>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</si>
  <si>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</si>
  <si>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</si>
  <si>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</si>
  <si>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</si>
  <si>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</si>
  <si>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</si>
  <si>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</si>
  <si>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</si>
  <si>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</si>
  <si>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</si>
  <si>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</si>
  <si>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</si>
  <si>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</si>
  <si>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</si>
  <si>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</si>
  <si>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</si>
  <si>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</si>
  <si>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</si>
  <si>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</si>
  <si>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</si>
  <si>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</si>
  <si>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</si>
  <si>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</si>
  <si>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</si>
  <si>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</si>
  <si>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</si>
  <si>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</si>
  <si>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</si>
  <si>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</si>
  <si>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</si>
  <si>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</si>
  <si>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</si>
  <si>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</si>
  <si>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</si>
  <si>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</si>
  <si>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</si>
  <si>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</si>
  <si>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</si>
  <si>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</si>
  <si>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</si>
  <si>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</si>
  <si>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</si>
  <si>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</si>
  <si>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</si>
  <si>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</si>
  <si>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</si>
  <si>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</si>
  <si>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</si>
  <si>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</si>
  <si>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</si>
  <si>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</si>
  <si>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</si>
  <si>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</si>
  <si>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</si>
  <si>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</si>
  <si>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</si>
  <si>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</si>
  <si>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</si>
  <si>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</si>
  <si>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</si>
  <si>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</si>
  <si>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</si>
  <si>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</si>
  <si>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</si>
  <si>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</si>
  <si>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</si>
  <si>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</si>
  <si>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</si>
  <si>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</si>
  <si>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</si>
  <si>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</si>
  <si>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</si>
  <si>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</si>
  <si>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</si>
  <si>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</si>
  <si>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</si>
  <si>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</si>
  <si>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</si>
  <si>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</si>
  <si>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</si>
  <si>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</si>
  <si>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</si>
  <si>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</si>
  <si>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</si>
  <si>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</si>
  <si>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</si>
  <si>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</si>
  <si>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</si>
  <si>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</si>
  <si>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</si>
  <si>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</si>
  <si>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</si>
  <si>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</si>
  <si>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</si>
  <si>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</si>
  <si>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</si>
  <si>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</si>
  <si>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</si>
  <si>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</si>
  <si>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</si>
  <si>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</si>
  <si>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</si>
  <si>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</si>
  <si>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</si>
  <si>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</si>
  <si>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</si>
  <si>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</si>
  <si>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</si>
  <si>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</si>
  <si>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</si>
  <si>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</si>
  <si>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</si>
  <si>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</si>
  <si>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</si>
  <si>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</si>
  <si>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</si>
  <si>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</si>
  <si>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</si>
  <si>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</si>
  <si>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</si>
  <si>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</si>
  <si>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</si>
  <si>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</si>
  <si>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</si>
  <si>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</si>
  <si>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</si>
  <si>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</si>
  <si>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</si>
  <si>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</si>
  <si>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</si>
  <si>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</si>
  <si>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</si>
  <si>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</si>
  <si>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</si>
  <si>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</si>
  <si>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</si>
  <si>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</si>
  <si>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</si>
  <si>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</si>
  <si>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</si>
  <si>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</si>
  <si>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</si>
  <si>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</si>
  <si>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</si>
  <si>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</si>
  <si>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</si>
  <si>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</si>
  <si>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</si>
  <si>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</si>
  <si>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</si>
  <si>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</si>
  <si>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</si>
  <si>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</si>
  <si>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</si>
  <si>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</si>
  <si>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</si>
  <si>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</si>
  <si>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</si>
  <si>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</si>
  <si>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</si>
  <si>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</si>
  <si>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</si>
  <si>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</si>
  <si>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</si>
  <si>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</si>
  <si>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</si>
  <si>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</si>
  <si>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</si>
  <si>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</si>
  <si>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</si>
  <si>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</si>
  <si>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</si>
  <si>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</si>
  <si>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</si>
  <si>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</si>
  <si>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</si>
  <si>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</si>
  <si>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</si>
  <si>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</si>
  <si>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</si>
  <si>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</si>
  <si>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</si>
  <si>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</si>
  <si>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</si>
  <si>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</si>
  <si>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</si>
  <si>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</si>
  <si>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</si>
  <si>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</si>
  <si>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</si>
  <si>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</si>
  <si>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</si>
  <si>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</si>
  <si>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</si>
  <si>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</si>
  <si>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</si>
  <si>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</si>
  <si>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</si>
  <si>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</si>
  <si>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</si>
  <si>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</si>
  <si>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</si>
  <si>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</si>
  <si>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</si>
  <si>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</si>
  <si>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</si>
  <si>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</si>
  <si>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</si>
  <si>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</si>
  <si>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</si>
  <si>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</si>
  <si>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</si>
  <si>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</si>
  <si>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</si>
  <si>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</si>
  <si>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</si>
  <si>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</si>
  <si>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</si>
  <si>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</si>
  <si>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</si>
  <si>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</si>
  <si>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</si>
  <si>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</si>
  <si>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</si>
  <si>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</si>
  <si>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</si>
  <si>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</si>
  <si>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</si>
  <si>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</si>
  <si>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</si>
  <si>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</si>
  <si>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</si>
  <si>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</si>
  <si>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</si>
  <si>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</si>
  <si>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</si>
  <si>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</si>
  <si>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</si>
  <si>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</si>
  <si>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</si>
  <si>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</si>
  <si>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</si>
  <si>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</si>
  <si>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</si>
  <si>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</si>
  <si>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</si>
  <si>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</si>
  <si>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</si>
  <si>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</si>
  <si>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</si>
  <si>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</si>
  <si>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</si>
  <si>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</si>
  <si>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</si>
  <si>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</si>
  <si>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</si>
  <si>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</si>
  <si>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</si>
  <si>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</si>
  <si>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</si>
  <si>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</si>
  <si>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</si>
  <si>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</si>
  <si>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</si>
  <si>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</si>
  <si>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</si>
  <si>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</si>
  <si>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</si>
  <si>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</si>
  <si>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</si>
  <si>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</si>
  <si>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</si>
  <si>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</si>
  <si>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</si>
  <si>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</si>
  <si>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</si>
  <si>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</si>
  <si>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</si>
  <si>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</si>
  <si>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</si>
  <si>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</si>
  <si>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</si>
  <si>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</si>
  <si>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</si>
  <si>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</si>
  <si>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</si>
  <si>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</si>
  <si>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</si>
  <si>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</si>
  <si>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</si>
  <si>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</si>
  <si>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</si>
  <si>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</si>
  <si>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</si>
  <si>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</si>
  <si>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</si>
  <si>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</si>
  <si>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</si>
  <si>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</si>
  <si>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</si>
  <si>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</si>
  <si>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</si>
  <si>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</si>
  <si>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</si>
  <si>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</si>
  <si>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</si>
  <si>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</si>
  <si>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</si>
  <si>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</si>
  <si>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</si>
  <si>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</si>
  <si>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</si>
  <si>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</si>
  <si>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</si>
  <si>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</si>
  <si>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</si>
  <si>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</si>
  <si>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</si>
  <si>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</si>
  <si>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</si>
  <si>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</si>
  <si>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</si>
  <si>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</si>
  <si>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</si>
  <si>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</si>
  <si>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</si>
  <si>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</si>
  <si>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</si>
  <si>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</si>
  <si>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</si>
  <si>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</si>
  <si>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</si>
  <si>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</si>
  <si>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</si>
  <si>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</si>
  <si>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</si>
  <si>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</si>
  <si>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</si>
  <si>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</si>
  <si>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</si>
  <si>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</si>
  <si>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</si>
  <si>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</si>
  <si>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</si>
  <si>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</si>
  <si>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</si>
  <si>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</si>
  <si>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</si>
  <si>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</si>
  <si>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</si>
  <si>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</si>
  <si>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</si>
  <si>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</si>
  <si>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</si>
  <si>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</si>
  <si>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</si>
  <si>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</si>
  <si>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</si>
  <si>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</si>
  <si>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</si>
  <si>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</si>
  <si>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</si>
  <si>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</si>
  <si>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</si>
  <si>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</si>
  <si>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</si>
  <si>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</si>
  <si>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</si>
  <si>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</si>
  <si>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</si>
  <si>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</si>
  <si>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</si>
  <si>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</si>
  <si>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</si>
  <si>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</si>
  <si>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</si>
  <si>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</si>
  <si>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</si>
  <si>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</si>
  <si>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</si>
  <si>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</si>
  <si>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</si>
  <si>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</si>
  <si>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</si>
  <si>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</si>
  <si>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</si>
  <si>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</si>
  <si>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</si>
  <si>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</si>
  <si>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</si>
  <si>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</si>
  <si>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</si>
  <si>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</si>
  <si>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</si>
  <si>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</si>
  <si>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</si>
  <si>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</si>
  <si>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</si>
  <si>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</si>
  <si>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</si>
  <si>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</si>
  <si>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</si>
  <si>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</si>
  <si>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</si>
  <si>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</si>
  <si>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</si>
  <si>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</si>
  <si>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</si>
  <si>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</si>
  <si>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</si>
  <si>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</si>
  <si>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</si>
  <si>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</si>
  <si>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</si>
  <si>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</si>
  <si>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</si>
  <si>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</si>
  <si>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</si>
  <si>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</si>
  <si>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</si>
  <si>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</si>
  <si>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</si>
  <si>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</si>
  <si>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</si>
  <si>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</si>
  <si>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</si>
  <si>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</si>
  <si>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</si>
  <si>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</si>
  <si>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</si>
  <si>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</si>
  <si>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</si>
  <si>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</si>
  <si>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</si>
  <si>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</si>
  <si>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</si>
  <si>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</si>
  <si>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</si>
  <si>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</si>
  <si>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</si>
  <si>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</si>
  <si>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</si>
  <si>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</si>
  <si>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</si>
  <si>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</si>
  <si>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</si>
  <si>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</si>
  <si>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</si>
  <si>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</si>
  <si>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</si>
  <si>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</si>
  <si>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</si>
  <si>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</si>
  <si>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</si>
  <si>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</si>
  <si>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</si>
  <si>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</si>
  <si>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</si>
  <si>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</si>
  <si>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</si>
  <si>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</si>
  <si>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</si>
  <si>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</si>
  <si>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</si>
  <si>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</si>
  <si>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</si>
  <si>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</si>
  <si>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</si>
  <si>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</si>
  <si>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</si>
  <si>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</si>
  <si>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</si>
  <si>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</si>
  <si>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</si>
  <si>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</si>
  <si>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</si>
  <si>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</si>
  <si>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</si>
  <si>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</si>
  <si>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</si>
  <si>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</si>
  <si>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</si>
  <si>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</si>
  <si>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</si>
  <si>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</si>
  <si>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</si>
  <si>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</si>
  <si>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</si>
  <si>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</si>
  <si>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</si>
  <si>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</si>
  <si>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</si>
  <si>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</si>
  <si>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</si>
  <si>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</si>
  <si>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</si>
  <si>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</si>
  <si>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</si>
  <si>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</si>
  <si>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</si>
  <si>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</si>
  <si>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</si>
  <si>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</si>
  <si>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</si>
  <si>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</si>
  <si>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</si>
  <si>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</si>
  <si>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</si>
  <si>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</si>
  <si>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</si>
  <si>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</si>
  <si>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</si>
  <si>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</si>
  <si>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</si>
  <si>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</si>
  <si>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</si>
  <si>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</si>
  <si>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</si>
  <si>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</si>
  <si>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</si>
  <si>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</si>
  <si>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</si>
  <si>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</si>
  <si>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</si>
  <si>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</si>
  <si>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</si>
  <si>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</si>
  <si>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</si>
  <si>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</si>
  <si>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</si>
  <si>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</si>
  <si>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</si>
  <si>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</si>
  <si>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</si>
  <si>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</si>
  <si>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</si>
  <si>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</si>
  <si>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</si>
  <si>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</si>
  <si>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</si>
  <si>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</si>
  <si>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</si>
  <si>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</si>
  <si>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</si>
  <si>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</si>
  <si>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</si>
  <si>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</si>
  <si>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</si>
  <si>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</si>
  <si>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</si>
  <si>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</si>
  <si>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</si>
  <si>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</si>
  <si>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</si>
  <si>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</si>
  <si>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</si>
  <si>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</si>
  <si>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</si>
  <si>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</si>
  <si>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</si>
  <si>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</si>
  <si>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</si>
  <si>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</si>
  <si>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</si>
  <si>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</si>
  <si>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</si>
  <si>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</si>
  <si>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</si>
  <si>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</si>
  <si>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</si>
  <si>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</si>
  <si>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</si>
  <si>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</si>
  <si>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</si>
  <si>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</si>
  <si>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</si>
  <si>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</si>
  <si>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</si>
  <si>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</si>
  <si>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</si>
  <si>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</si>
  <si>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</si>
  <si>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</si>
  <si>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</si>
  <si>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</si>
  <si>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</si>
  <si>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</si>
  <si>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</si>
  <si>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</si>
  <si>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</si>
  <si>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</si>
  <si>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</si>
  <si>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</si>
  <si>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</si>
  <si>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</si>
  <si>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</si>
  <si>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</si>
  <si>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</si>
  <si>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</si>
  <si>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</si>
  <si>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</si>
  <si>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</si>
  <si>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</si>
  <si>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</si>
  <si>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</si>
  <si>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</si>
  <si>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</si>
  <si>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</si>
  <si>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</si>
  <si>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</si>
  <si>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</si>
  <si>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</si>
  <si>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</si>
  <si>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</si>
  <si>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</si>
  <si>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</si>
  <si>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</si>
  <si>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</si>
  <si>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</si>
  <si>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</si>
  <si>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</si>
  <si>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</si>
  <si>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</si>
  <si>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</si>
  <si>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</si>
  <si>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</si>
  <si>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</si>
  <si>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</si>
  <si>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</si>
  <si>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</si>
  <si>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</si>
  <si>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</si>
  <si>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</si>
  <si>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</si>
  <si>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</si>
  <si>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</si>
  <si>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</si>
  <si>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</si>
  <si>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</si>
  <si>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</si>
  <si>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</si>
  <si>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</si>
  <si>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</si>
  <si>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</si>
  <si>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</si>
  <si>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</si>
  <si>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</si>
  <si>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</si>
  <si>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</si>
  <si>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</si>
  <si>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</si>
  <si>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</si>
  <si>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</si>
  <si>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</si>
  <si>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</si>
  <si>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</si>
  <si>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</si>
  <si>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</si>
  <si>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</si>
  <si>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</si>
  <si>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</si>
  <si>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</si>
  <si>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</si>
  <si>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</si>
  <si>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</si>
  <si>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</si>
  <si>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</si>
  <si>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</si>
  <si>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</si>
  <si>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</si>
  <si>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</si>
  <si>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</si>
  <si>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</si>
  <si>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</si>
  <si>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</si>
  <si>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</si>
  <si>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</si>
  <si>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</si>
  <si>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</si>
  <si>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</si>
  <si>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</si>
  <si>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</si>
  <si>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</si>
  <si>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</si>
  <si>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</si>
  <si>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</si>
  <si>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</si>
  <si>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</si>
  <si>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</si>
  <si>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</si>
  <si>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</si>
  <si>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</si>
  <si>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</si>
  <si>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</si>
  <si>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</si>
  <si>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</si>
  <si>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</si>
  <si>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</si>
  <si>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</si>
  <si>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</si>
  <si>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</si>
  <si>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</si>
  <si>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</si>
  <si>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</si>
  <si>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</si>
  <si>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</si>
  <si>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</si>
  <si>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</si>
  <si>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</si>
  <si>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</si>
  <si>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</si>
  <si>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</si>
  <si>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</si>
  <si>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</si>
  <si>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</si>
  <si>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</si>
  <si>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</si>
  <si>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</si>
  <si>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</si>
  <si>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</si>
  <si>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</si>
  <si>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</si>
  <si>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</si>
  <si>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</si>
  <si>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</si>
  <si>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</si>
  <si>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</si>
  <si>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</si>
  <si>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</si>
  <si>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</si>
  <si>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</si>
  <si>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</si>
  <si>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</si>
  <si>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</si>
  <si>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</si>
  <si>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</si>
  <si>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</si>
  <si>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</si>
  <si>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</si>
  <si>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</si>
  <si>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</si>
  <si>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</si>
  <si>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</si>
  <si>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</si>
  <si>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</si>
  <si>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</si>
  <si>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</si>
  <si>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</si>
  <si>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</si>
  <si>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</si>
  <si>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</si>
  <si>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</si>
  <si>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</si>
  <si>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</si>
  <si>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</si>
  <si>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</si>
  <si>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</si>
  <si>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</si>
  <si>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</si>
  <si>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</si>
  <si>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</si>
  <si>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</si>
  <si>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</si>
  <si>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</si>
  <si>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</si>
  <si>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</si>
  <si>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</si>
  <si>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</si>
  <si>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</si>
  <si>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</si>
  <si>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</si>
  <si>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</si>
  <si>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</si>
  <si>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</si>
  <si>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</si>
  <si>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</si>
  <si>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</si>
  <si>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</si>
  <si>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</si>
  <si>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</si>
  <si>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</si>
  <si>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</si>
  <si>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</si>
  <si>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</si>
  <si>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</si>
  <si>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</si>
  <si>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</si>
  <si>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</si>
  <si>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</si>
  <si>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</si>
  <si>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</si>
  <si>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</si>
  <si>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</si>
  <si>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</si>
  <si>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</si>
  <si>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</si>
  <si>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</si>
  <si>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</si>
  <si>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</si>
  <si>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</si>
  <si>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</si>
  <si>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</si>
  <si>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</si>
  <si>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</si>
  <si>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</si>
  <si>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</si>
  <si>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</si>
  <si>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</si>
  <si>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</si>
  <si>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</si>
  <si>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</si>
  <si>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</si>
  <si>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</si>
  <si>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</si>
  <si>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</si>
  <si>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</si>
  <si>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</si>
  <si>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</si>
  <si>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</si>
  <si>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</si>
  <si>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</si>
  <si>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</si>
  <si>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</si>
  <si>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</si>
  <si>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</si>
  <si>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</si>
  <si>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</si>
  <si>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</si>
  <si>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</si>
  <si>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</si>
  <si>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</si>
  <si>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</si>
  <si>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</si>
  <si>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</si>
  <si>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</si>
  <si>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</si>
  <si>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</si>
  <si>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</si>
  <si>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</si>
  <si>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</si>
  <si>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</si>
  <si>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</si>
  <si>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</si>
  <si>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</si>
  <si>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</si>
  <si>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</si>
  <si>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</si>
  <si>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</si>
  <si>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</si>
  <si>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</si>
  <si>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</si>
  <si>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</si>
  <si>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</si>
  <si>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</si>
  <si>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</si>
  <si>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</si>
  <si>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</si>
  <si>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</si>
  <si>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</si>
  <si>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</si>
  <si>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</si>
  <si>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</si>
  <si>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</si>
  <si>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</si>
  <si>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</si>
  <si>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</si>
  <si>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</si>
  <si>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</si>
  <si>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</si>
  <si>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</si>
  <si>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</si>
  <si>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</si>
  <si>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</si>
  <si>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</si>
  <si>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</si>
  <si>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</si>
  <si>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</si>
  <si>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</si>
  <si>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</si>
  <si>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</si>
  <si>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</si>
  <si>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</si>
  <si>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</si>
  <si>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</si>
  <si>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</si>
  <si>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</si>
  <si>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</si>
  <si>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</si>
  <si>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</si>
  <si>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</si>
  <si>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</si>
  <si>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</si>
  <si>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</si>
  <si>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</si>
  <si>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</si>
  <si>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</si>
  <si>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</si>
  <si>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</si>
  <si>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</si>
  <si>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</si>
  <si>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</si>
  <si>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</si>
  <si>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</si>
  <si>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</si>
  <si>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</si>
  <si>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</si>
  <si>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</si>
  <si>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</si>
  <si>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</si>
  <si>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</si>
  <si>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</si>
  <si>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</si>
  <si>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</si>
  <si>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</si>
  <si>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</si>
  <si>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</si>
  <si>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</si>
  <si>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</si>
  <si>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</si>
  <si>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</si>
  <si>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</si>
  <si>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</si>
  <si>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</si>
  <si>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</si>
  <si>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</si>
  <si>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</si>
  <si>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</si>
  <si>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</si>
  <si>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</si>
  <si>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</si>
  <si>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</si>
  <si>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</si>
  <si>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</si>
  <si>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</si>
  <si>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</si>
  <si>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</si>
  <si>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</si>
  <si>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</si>
  <si>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</si>
  <si>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</si>
  <si>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</si>
  <si>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</si>
  <si>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</si>
  <si>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</si>
  <si>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</si>
  <si>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</si>
  <si>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</si>
  <si>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</si>
  <si>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</si>
  <si>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</si>
  <si>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</si>
  <si>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</si>
  <si>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</si>
  <si>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</si>
  <si>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</si>
  <si>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</si>
  <si>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</si>
  <si>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</si>
  <si>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</si>
  <si>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</si>
  <si>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</si>
  <si>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</si>
  <si>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</si>
  <si>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</si>
  <si>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</si>
  <si>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</si>
  <si>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</si>
  <si>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</si>
  <si>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</si>
  <si>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</si>
  <si>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</si>
  <si>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</si>
  <si>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</si>
  <si>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</si>
  <si>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</si>
  <si>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</si>
  <si>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</si>
  <si>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</si>
  <si>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</si>
  <si>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</si>
  <si>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</si>
  <si>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</si>
  <si>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</si>
  <si>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</si>
  <si>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</si>
  <si>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</si>
  <si>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</si>
  <si>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</si>
  <si>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</si>
  <si>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</si>
  <si>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</si>
  <si>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</si>
  <si>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</si>
  <si>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</si>
  <si>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</si>
  <si>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</si>
  <si>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</si>
  <si>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</si>
  <si>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</si>
  <si>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</si>
  <si>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</si>
  <si>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</si>
  <si>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</si>
  <si>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</si>
  <si>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</si>
  <si>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</si>
  <si>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</si>
  <si>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</si>
  <si>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</si>
  <si>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</si>
  <si>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</si>
  <si>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</si>
  <si>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</si>
  <si>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</si>
  <si>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</si>
  <si>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</si>
  <si>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</si>
  <si>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</si>
  <si>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</si>
  <si>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</si>
  <si>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</si>
  <si>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</si>
  <si>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</si>
  <si>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</si>
  <si>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</si>
  <si>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</si>
  <si>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</si>
  <si>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</si>
  <si>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</si>
  <si>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</si>
  <si>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</si>
  <si>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</si>
  <si>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</si>
  <si>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</si>
  <si>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</si>
  <si>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</si>
  <si>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</si>
  <si>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</si>
  <si>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</si>
  <si>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</si>
  <si>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</si>
  <si>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</si>
  <si>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</si>
  <si>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</si>
  <si>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</si>
  <si>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</si>
  <si>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</si>
  <si>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</si>
  <si>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</si>
  <si>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</si>
  <si>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</si>
  <si>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</si>
  <si>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</si>
  <si>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</si>
  <si>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</si>
  <si>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</si>
  <si>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</si>
  <si>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</si>
  <si>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</si>
  <si>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</si>
  <si>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</si>
  <si>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</si>
  <si>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</si>
  <si>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</si>
  <si>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</si>
  <si>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</si>
  <si>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</si>
  <si>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</si>
  <si>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</si>
  <si>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</si>
  <si>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</si>
  <si>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</si>
  <si>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</si>
  <si>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</si>
  <si>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</si>
  <si>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</si>
  <si>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</si>
  <si>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</si>
  <si>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</si>
  <si>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</si>
  <si>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</si>
  <si>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</si>
  <si>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</si>
  <si>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</si>
  <si>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</si>
  <si>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</si>
  <si>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</si>
  <si>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</si>
  <si>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</si>
  <si>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</si>
  <si>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</si>
  <si>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</si>
  <si>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</si>
  <si>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</si>
  <si>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</si>
  <si>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</si>
  <si>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</si>
  <si>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</si>
  <si>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</si>
  <si>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</si>
  <si>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</si>
  <si>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</si>
  <si>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</si>
  <si>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</si>
  <si>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</si>
  <si>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</si>
  <si>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</si>
  <si>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</si>
  <si>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</si>
  <si>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</si>
  <si>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</si>
  <si>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</si>
  <si>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</si>
  <si>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</si>
  <si>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</si>
  <si>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</si>
  <si>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</si>
  <si>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</si>
  <si>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</si>
  <si>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</si>
  <si>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</si>
  <si>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</si>
  <si>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</si>
  <si>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</si>
  <si>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</si>
  <si>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</si>
  <si>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</si>
  <si>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</si>
  <si>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</si>
  <si>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</si>
  <si>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</si>
  <si>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</si>
  <si>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</si>
  <si>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</si>
  <si>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</si>
  <si>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</si>
  <si>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</si>
  <si>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</si>
  <si>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</si>
  <si>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</si>
  <si>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</si>
  <si>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</si>
  <si>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</si>
  <si>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</si>
  <si>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</si>
  <si>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</si>
  <si>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</si>
  <si>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</si>
  <si>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</si>
  <si>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</si>
  <si>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</si>
  <si>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</si>
  <si>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</si>
  <si>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</si>
  <si>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</si>
  <si>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</si>
  <si>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</si>
  <si>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</si>
  <si>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</si>
  <si>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</si>
  <si>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</si>
  <si>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</si>
  <si>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</si>
  <si>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</si>
  <si>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</si>
  <si>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</si>
  <si>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</si>
  <si>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</si>
  <si>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</si>
  <si>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</si>
  <si>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</si>
  <si>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</si>
  <si>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</si>
  <si>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</si>
  <si>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</si>
  <si>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</si>
  <si>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</si>
  <si>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</si>
  <si>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</si>
  <si>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</si>
  <si>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</si>
  <si>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</si>
  <si>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</si>
  <si>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</si>
  <si>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</si>
  <si>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</si>
  <si>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</si>
  <si>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</si>
  <si>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</si>
  <si>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</si>
  <si>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</si>
  <si>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</si>
  <si>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</si>
  <si>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</si>
  <si>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</si>
  <si>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</si>
  <si>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</si>
  <si>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</si>
  <si>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</si>
  <si>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</si>
  <si>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</si>
  <si>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</si>
  <si>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</si>
  <si>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</si>
  <si>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</si>
  <si>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</si>
  <si>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</si>
  <si>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</si>
  <si>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</si>
  <si>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</si>
  <si>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</si>
  <si>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</si>
  <si>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</si>
  <si>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</si>
  <si>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</si>
  <si>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</si>
  <si>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</si>
  <si>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</si>
  <si>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</si>
  <si>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</si>
  <si>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</si>
  <si>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</si>
  <si>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</si>
  <si>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</si>
  <si>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</si>
  <si>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</si>
  <si>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</si>
  <si>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</si>
  <si>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</si>
  <si>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</si>
  <si>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</si>
  <si>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</si>
  <si>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</si>
  <si>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</si>
  <si>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</si>
  <si>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</si>
  <si>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</si>
  <si>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</si>
  <si>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</si>
  <si>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</si>
  <si>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</si>
  <si>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</si>
  <si>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</si>
  <si>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</si>
  <si>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</si>
  <si>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</si>
  <si>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</si>
  <si>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</si>
  <si>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</si>
  <si>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</si>
  <si>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</si>
  <si>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</si>
  <si>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</si>
  <si>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</si>
  <si>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</si>
  <si>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</si>
  <si>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</si>
  <si>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</si>
  <si>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</si>
  <si>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</si>
  <si>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</si>
  <si>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</si>
  <si>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</si>
  <si>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</si>
  <si>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</si>
  <si>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</si>
  <si>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</si>
  <si>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</si>
  <si>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</si>
  <si>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</si>
  <si>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</si>
  <si>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</si>
  <si>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</si>
  <si>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</si>
  <si>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</si>
  <si>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</si>
  <si>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</si>
  <si>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</si>
  <si>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</si>
  <si>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</si>
  <si>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</si>
  <si>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</si>
  <si>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</si>
  <si>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</si>
  <si>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</si>
  <si>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</si>
  <si>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</si>
  <si>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</si>
  <si>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</si>
  <si>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</si>
  <si>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</si>
  <si>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</si>
  <si>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</si>
  <si>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</si>
  <si>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</si>
  <si>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</si>
  <si>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</si>
  <si>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</si>
  <si>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</si>
  <si>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</si>
  <si>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</si>
  <si>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</si>
  <si>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</si>
  <si>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</si>
  <si>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</si>
  <si>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</si>
  <si>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</si>
  <si>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</si>
  <si>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</si>
  <si>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</si>
  <si>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</si>
  <si>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</si>
  <si>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</si>
  <si>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</si>
  <si>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</si>
  <si>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</si>
  <si>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</si>
  <si>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</si>
  <si>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</si>
  <si>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</si>
  <si>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</si>
  <si>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</si>
  <si>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</si>
  <si>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</si>
  <si>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</si>
  <si>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</si>
  <si>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</si>
  <si>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</si>
  <si>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</si>
  <si>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</si>
  <si>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</si>
  <si>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</si>
  <si>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</si>
  <si>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</si>
  <si>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</si>
  <si>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</si>
  <si>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</si>
  <si>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</si>
  <si>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</si>
  <si>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</si>
  <si>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</si>
  <si>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</si>
  <si>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</si>
  <si>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</si>
  <si>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</si>
  <si>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</si>
  <si>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</si>
  <si>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</si>
  <si>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</si>
  <si>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</si>
  <si>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</si>
  <si>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</si>
  <si>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</si>
  <si>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</si>
  <si>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</si>
  <si>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</si>
  <si>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</si>
  <si>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</si>
  <si>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</si>
  <si>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</si>
  <si>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</si>
  <si>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</si>
  <si>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</si>
  <si>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</si>
  <si>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</si>
  <si>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</si>
  <si>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</si>
  <si>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</si>
  <si>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</si>
  <si>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</si>
  <si>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</si>
  <si>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</si>
  <si>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</si>
  <si>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</si>
  <si>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</si>
  <si>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</si>
  <si>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</si>
  <si>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</si>
  <si>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</si>
  <si>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</si>
  <si>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</si>
  <si>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</si>
  <si>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</si>
  <si>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</si>
  <si>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</si>
  <si>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</si>
  <si>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</si>
  <si>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</si>
  <si>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</si>
  <si>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</si>
  <si>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</si>
  <si>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</si>
  <si>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</si>
  <si>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</si>
  <si>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</si>
  <si>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</si>
  <si>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</si>
  <si>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</si>
  <si>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</si>
  <si>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</si>
  <si>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</si>
  <si>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</si>
  <si>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</si>
  <si>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</si>
  <si>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</si>
  <si>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</si>
  <si>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</si>
  <si>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</si>
  <si>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</si>
  <si>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</si>
  <si>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</si>
  <si>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</si>
  <si>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</si>
  <si>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</si>
  <si>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</si>
  <si>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</si>
  <si>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</si>
  <si>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</si>
  <si>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</si>
  <si>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</si>
  <si>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</si>
  <si>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</si>
  <si>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</si>
  <si>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</si>
  <si>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</si>
  <si>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</si>
  <si>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</si>
  <si>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</si>
  <si>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</si>
  <si>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</si>
  <si>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</si>
  <si>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</si>
  <si>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</si>
  <si>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</si>
  <si>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</si>
  <si>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</si>
  <si>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</si>
  <si>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</si>
  <si>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</si>
  <si>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</si>
  <si>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</si>
  <si>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</si>
  <si>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</si>
  <si>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</si>
  <si>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</si>
  <si>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</si>
  <si>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</si>
  <si>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</si>
  <si>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</si>
  <si>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</si>
  <si>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</si>
  <si>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</si>
  <si>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</si>
  <si>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</si>
  <si>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</si>
  <si>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</si>
  <si>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</si>
  <si>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</si>
  <si>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</si>
  <si>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</si>
  <si>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</si>
  <si>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</si>
  <si>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</si>
  <si>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</si>
  <si>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</si>
  <si>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</si>
  <si>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</si>
  <si>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</si>
  <si>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</si>
  <si>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</si>
  <si>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</si>
  <si>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</si>
  <si>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</si>
  <si>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</si>
  <si>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</si>
  <si>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</si>
  <si>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</si>
  <si>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</si>
  <si>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</si>
  <si>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</si>
  <si>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</si>
  <si>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</si>
  <si>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</si>
  <si>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</si>
  <si>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</si>
  <si>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</si>
  <si>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</si>
  <si>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</si>
  <si>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</si>
  <si>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</si>
  <si>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</si>
  <si>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</si>
  <si>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</si>
  <si>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</si>
  <si>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</si>
  <si>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</si>
  <si>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</si>
  <si>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</si>
  <si>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</si>
  <si>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</si>
  <si>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</si>
  <si>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</si>
  <si>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</si>
  <si>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</si>
  <si>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</si>
  <si>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</si>
  <si>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</si>
  <si>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</si>
  <si>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</si>
  <si>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</si>
  <si>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</si>
  <si>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</si>
  <si>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</si>
  <si>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</si>
  <si>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</si>
  <si>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</si>
  <si>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</si>
  <si>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</si>
  <si>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</si>
  <si>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</si>
  <si>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</si>
  <si>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</si>
  <si>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</si>
  <si>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</si>
  <si>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</si>
  <si>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</si>
  <si>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</si>
  <si>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</si>
  <si>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</si>
  <si>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</si>
  <si>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</si>
  <si>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</si>
  <si>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</si>
  <si>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</si>
  <si>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</si>
  <si>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</si>
  <si>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</si>
  <si>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</si>
  <si>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</si>
  <si>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</si>
  <si>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</si>
  <si>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</si>
  <si>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</si>
  <si>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</si>
  <si>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</si>
  <si>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</si>
  <si>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</si>
  <si>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</si>
  <si>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</si>
  <si>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</si>
  <si>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</si>
  <si>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</si>
  <si>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</si>
  <si>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</si>
  <si>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</si>
  <si>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</si>
  <si>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</si>
  <si>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</si>
  <si>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</si>
  <si>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</si>
  <si>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</si>
  <si>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</si>
  <si>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</si>
  <si>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</si>
  <si>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</si>
  <si>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</si>
  <si>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</si>
  <si>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</si>
  <si>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</si>
  <si>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</si>
  <si>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</si>
  <si>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</si>
  <si>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</si>
  <si>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</si>
  <si>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</si>
  <si>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</si>
  <si>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</si>
  <si>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</si>
  <si>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</si>
  <si>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</si>
  <si>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</si>
  <si>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</si>
  <si>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</si>
  <si>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</si>
  <si>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</si>
  <si>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</si>
  <si>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</si>
  <si>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</si>
  <si>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</si>
  <si>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</si>
  <si>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</si>
  <si>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</si>
  <si>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</si>
  <si>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</si>
  <si>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</si>
  <si>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</si>
  <si>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</si>
  <si>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</si>
  <si>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</si>
  <si>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</si>
  <si>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</si>
  <si>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</si>
  <si>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</si>
  <si>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</si>
  <si>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</si>
  <si>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</si>
  <si>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</si>
  <si>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</si>
  <si>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</si>
  <si>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</si>
  <si>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</si>
  <si>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</si>
  <si>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</si>
  <si>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</si>
  <si>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</si>
  <si>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</si>
  <si>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</si>
  <si>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</si>
  <si>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</si>
  <si>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</si>
  <si>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</si>
  <si>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</si>
  <si>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</si>
  <si>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</si>
  <si>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</si>
  <si>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</si>
  <si>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</si>
  <si>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</si>
  <si>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</si>
  <si>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</si>
  <si>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</si>
  <si>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</si>
  <si>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</si>
  <si>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</si>
  <si>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</si>
  <si>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</si>
  <si>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</si>
  <si>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</si>
  <si>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</si>
  <si>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</si>
  <si>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</si>
  <si>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</si>
  <si>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</si>
  <si>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</si>
  <si>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</si>
  <si>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</si>
  <si>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</si>
  <si>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</si>
  <si>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</si>
  <si>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</si>
  <si>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</si>
  <si>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</si>
  <si>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</si>
  <si>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</si>
  <si>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</si>
  <si>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</si>
  <si>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</si>
  <si>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</si>
  <si>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</si>
  <si>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</si>
  <si>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</si>
  <si>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</si>
  <si>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</si>
  <si>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</si>
  <si>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</si>
  <si>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</si>
  <si>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</si>
  <si>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</si>
  <si>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</si>
  <si>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</si>
  <si>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</si>
  <si>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</si>
  <si>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</si>
  <si>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</si>
  <si>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</si>
  <si>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</si>
  <si>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</si>
  <si>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</si>
  <si>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</si>
  <si>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</si>
  <si>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</si>
  <si>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</si>
  <si>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</si>
  <si>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</si>
  <si>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</si>
  <si>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</si>
  <si>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</si>
  <si>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</si>
  <si>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</si>
  <si>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</si>
  <si>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</si>
  <si>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</si>
  <si>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</si>
  <si>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</si>
  <si>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</si>
  <si>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</si>
  <si>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</si>
  <si>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</si>
  <si>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</si>
  <si>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</si>
  <si>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</si>
  <si>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</si>
  <si>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</si>
  <si>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</si>
  <si>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</si>
  <si>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</si>
  <si>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</si>
  <si>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</si>
  <si>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</si>
  <si>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</si>
  <si>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</si>
  <si>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</si>
  <si>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</si>
  <si>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</si>
  <si>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</si>
  <si>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</si>
  <si>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</si>
  <si>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</si>
  <si>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</si>
  <si>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</si>
  <si>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</si>
  <si>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</si>
  <si>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</si>
  <si>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</si>
  <si>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</si>
  <si>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</si>
  <si>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</si>
  <si>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</si>
  <si>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</si>
  <si>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</si>
  <si>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</si>
  <si>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</si>
  <si>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</si>
  <si>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</si>
  <si>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</si>
  <si>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</si>
  <si>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</si>
  <si>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</si>
  <si>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</si>
  <si>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</si>
  <si>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</si>
  <si>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</si>
  <si>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</si>
  <si>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</si>
  <si>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</si>
  <si>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</si>
  <si>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</si>
  <si>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</si>
  <si>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</si>
  <si>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</si>
  <si>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</si>
  <si>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</si>
  <si>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</si>
  <si>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</si>
  <si>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</si>
  <si>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</si>
  <si>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</si>
  <si>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</si>
  <si>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</si>
  <si>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</si>
  <si>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</si>
  <si>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</si>
  <si>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</si>
  <si>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</si>
  <si>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</si>
  <si>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</si>
  <si>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</si>
  <si>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</si>
  <si>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</si>
  <si>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</si>
  <si>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</si>
  <si>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</si>
  <si>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</si>
  <si>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</si>
  <si>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</si>
  <si>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</si>
  <si>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</si>
  <si>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</si>
  <si>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</si>
  <si>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</si>
  <si>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</si>
  <si>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</si>
  <si>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</si>
  <si>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</si>
  <si>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</si>
  <si>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</si>
  <si>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</si>
  <si>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</si>
  <si>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</si>
  <si>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</si>
  <si>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</si>
  <si>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</si>
  <si>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</si>
  <si>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</si>
  <si>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</si>
  <si>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</si>
  <si>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</si>
  <si>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</si>
  <si>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</si>
  <si>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</si>
  <si>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</si>
  <si>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</si>
  <si>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</si>
  <si>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</si>
  <si>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</si>
  <si>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</si>
  <si>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</si>
  <si>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</si>
  <si>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</si>
  <si>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</si>
  <si>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</si>
  <si>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</si>
  <si>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</si>
  <si>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</si>
  <si>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</si>
  <si>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</si>
  <si>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</si>
  <si>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</si>
  <si>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</si>
  <si>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</si>
  <si>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</si>
  <si>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</si>
  <si>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</si>
  <si>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</si>
  <si>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</si>
  <si>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</si>
  <si>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</si>
  <si>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</si>
  <si>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</si>
  <si>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</si>
  <si>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</si>
  <si>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</si>
  <si>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</si>
  <si>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</si>
  <si>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</si>
  <si>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</si>
  <si>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</si>
  <si>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</si>
  <si>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</si>
  <si>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</si>
  <si>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</si>
  <si>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</si>
  <si>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</si>
  <si>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</si>
  <si>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</si>
  <si>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</si>
  <si>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</si>
  <si>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</si>
  <si>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</si>
  <si>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</si>
  <si>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</si>
  <si>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</si>
  <si>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</si>
  <si>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</si>
  <si>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</si>
  <si>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</si>
  <si>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</si>
  <si>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</si>
  <si>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</si>
  <si>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</si>
  <si>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</si>
  <si>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</si>
  <si>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</si>
  <si>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</si>
  <si>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</si>
  <si>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</si>
  <si>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</si>
  <si>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</si>
  <si>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</si>
  <si>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</si>
  <si>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</si>
  <si>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</si>
  <si>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</si>
  <si>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</si>
  <si>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</si>
  <si>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</si>
  <si>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</si>
  <si>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</si>
  <si>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</si>
  <si>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</si>
  <si>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</si>
  <si>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</si>
  <si>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</si>
  <si>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</si>
  <si>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</si>
  <si>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</si>
  <si>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</si>
  <si>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</si>
  <si>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</si>
  <si>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</si>
  <si>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</si>
  <si>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</si>
  <si>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</si>
  <si>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</si>
  <si>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</si>
  <si>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</si>
  <si>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</si>
  <si>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</si>
  <si>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</si>
  <si>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</si>
  <si>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</si>
  <si>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</si>
  <si>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</si>
  <si>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</si>
  <si>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</si>
  <si>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</si>
  <si>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</si>
  <si>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</si>
  <si>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</si>
  <si>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</si>
  <si>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</si>
  <si>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</si>
  <si>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</si>
  <si>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</si>
  <si>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</si>
  <si>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</si>
  <si>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</si>
  <si>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</si>
  <si>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</si>
  <si>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</si>
  <si>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</si>
  <si>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</si>
  <si>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</si>
  <si>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</si>
  <si>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</si>
  <si>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</si>
  <si>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</si>
  <si>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</si>
  <si>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</si>
  <si>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</si>
  <si>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</si>
  <si>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</si>
  <si>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</si>
  <si>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</si>
  <si>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</si>
  <si>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</si>
  <si>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</si>
  <si>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</si>
  <si>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</si>
  <si>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</si>
  <si>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</si>
  <si>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</si>
  <si>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</si>
  <si>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</si>
  <si>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</si>
  <si>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</si>
  <si>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</si>
  <si>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</si>
  <si>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</si>
  <si>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</si>
  <si>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</si>
  <si>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</si>
  <si>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</si>
  <si>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</si>
  <si>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</si>
  <si>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</si>
  <si>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</si>
  <si>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</si>
  <si>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</si>
  <si>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</si>
  <si>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</si>
  <si>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</si>
  <si>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</si>
  <si>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</si>
  <si>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</si>
  <si>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</si>
  <si>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</si>
  <si>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</si>
  <si>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</si>
  <si>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</si>
  <si>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</si>
  <si>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</si>
  <si>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</si>
  <si>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</si>
  <si>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</si>
  <si>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</si>
  <si>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</si>
  <si>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</si>
  <si>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</si>
  <si>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</si>
  <si>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</si>
  <si>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</si>
  <si>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</si>
  <si>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</si>
  <si>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</si>
  <si>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</si>
  <si>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</si>
  <si>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</si>
  <si>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</si>
  <si>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</si>
  <si>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</si>
  <si>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</si>
  <si>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</si>
  <si>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</si>
  <si>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</si>
  <si>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</si>
  <si>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</si>
  <si>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</si>
  <si>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</si>
  <si>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</si>
  <si>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</si>
  <si>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</si>
  <si>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</si>
  <si>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</si>
  <si>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</si>
  <si>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</si>
  <si>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</si>
  <si>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</si>
  <si>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</si>
  <si>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</si>
  <si>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</si>
  <si>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</si>
  <si>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</si>
  <si>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</si>
  <si>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</si>
  <si>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</si>
  <si>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</si>
  <si>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</si>
  <si>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</si>
  <si>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</si>
  <si>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</si>
  <si>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</si>
  <si>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</si>
  <si>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</si>
  <si>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</si>
  <si>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</si>
  <si>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</si>
  <si>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</si>
  <si>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</si>
  <si>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</si>
  <si>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</si>
  <si>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</si>
  <si>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</si>
  <si>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</si>
  <si>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</si>
  <si>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</si>
  <si>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</si>
  <si>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</si>
  <si>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</si>
  <si>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</si>
  <si>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</si>
  <si>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</si>
  <si>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</si>
  <si>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</si>
  <si>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</si>
  <si>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</si>
  <si>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</si>
  <si>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</si>
  <si>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</si>
  <si>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</si>
  <si>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</si>
  <si>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</si>
  <si>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</si>
  <si>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</si>
  <si>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</si>
  <si>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</si>
  <si>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</si>
  <si>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</si>
  <si>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</si>
  <si>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</si>
  <si>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</si>
  <si>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</si>
  <si>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</si>
  <si>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</si>
  <si>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</si>
  <si>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</si>
  <si>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</si>
  <si>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</si>
  <si>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</si>
  <si>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</si>
  <si>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</si>
  <si>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</si>
  <si>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</si>
  <si>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</si>
  <si>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</si>
  <si>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</si>
  <si>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</si>
  <si>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</si>
  <si>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</si>
  <si>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</si>
  <si>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</si>
  <si>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</si>
  <si>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</si>
  <si>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</si>
  <si>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</si>
  <si>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</si>
  <si>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</si>
  <si>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</si>
  <si>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</si>
  <si>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</si>
  <si>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</si>
  <si>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</si>
  <si>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</si>
  <si>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</si>
  <si>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</si>
  <si>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</si>
  <si>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</si>
  <si>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</si>
  <si>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</si>
  <si>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</si>
  <si>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</si>
  <si>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</si>
  <si>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</si>
  <si>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</si>
  <si>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</si>
  <si>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</si>
  <si>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</si>
  <si>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</si>
  <si>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</si>
  <si>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</si>
  <si>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</si>
  <si>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</si>
  <si>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</si>
  <si>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</si>
  <si>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</si>
  <si>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</si>
  <si>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</si>
  <si>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</si>
  <si>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</si>
  <si>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</si>
  <si>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</si>
  <si>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</si>
  <si>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</si>
  <si>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</si>
  <si>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</si>
  <si>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</si>
  <si>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</si>
  <si>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</si>
  <si>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</si>
  <si>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</si>
  <si>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</si>
  <si>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</si>
  <si>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</si>
  <si>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</si>
  <si>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</si>
  <si>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</si>
  <si>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</si>
  <si>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</si>
  <si>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</si>
  <si>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</si>
  <si>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</si>
  <si>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</si>
  <si>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</si>
  <si>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</si>
  <si>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</si>
  <si>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</si>
  <si>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</si>
  <si>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</si>
  <si>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</si>
  <si>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</si>
  <si>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</si>
  <si>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</si>
  <si>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</si>
  <si>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</si>
  <si>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</si>
  <si>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</si>
  <si>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</si>
  <si>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</si>
  <si>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</si>
  <si>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</si>
  <si>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</si>
  <si>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</si>
  <si>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</si>
  <si>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</si>
  <si>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</si>
  <si>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</si>
  <si>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</si>
  <si>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</si>
  <si>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</si>
  <si>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</si>
  <si>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</si>
  <si>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</si>
  <si>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</si>
  <si>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</si>
  <si>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</si>
  <si>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</si>
  <si>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</si>
  <si>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</si>
  <si>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</si>
  <si>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</si>
  <si>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</si>
  <si>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</si>
  <si>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</si>
  <si>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</si>
  <si>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</si>
  <si>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</si>
  <si>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</si>
  <si>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</si>
  <si>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</si>
  <si>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</si>
  <si>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</si>
  <si>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</si>
  <si>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</si>
  <si>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</si>
  <si>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</si>
  <si>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</si>
  <si>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</si>
  <si>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</si>
  <si>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</si>
  <si>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</si>
  <si>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</si>
  <si>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</si>
  <si>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</si>
  <si>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</si>
  <si>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</si>
  <si>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</si>
  <si>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</si>
  <si>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</si>
  <si>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</si>
  <si>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</si>
  <si>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</si>
  <si>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</si>
  <si>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</si>
  <si>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</si>
  <si>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</si>
  <si>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</si>
  <si>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</si>
  <si>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</si>
  <si>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</si>
  <si>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</si>
  <si>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</si>
  <si>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</si>
  <si>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</si>
  <si>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</si>
  <si>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</si>
  <si>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</si>
  <si>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</si>
  <si>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</si>
  <si>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</si>
  <si>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</si>
  <si>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</si>
  <si>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</si>
  <si>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</si>
  <si>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</si>
  <si>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</si>
  <si>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</si>
  <si>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</si>
  <si>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</si>
  <si>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</si>
  <si>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</si>
  <si>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</si>
  <si>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</si>
  <si>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</si>
  <si>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</si>
  <si>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</si>
  <si>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</si>
  <si>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</si>
  <si>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</si>
  <si>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</si>
  <si>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</si>
  <si>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</si>
  <si>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</si>
  <si>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</si>
  <si>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</si>
  <si>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</si>
  <si>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</si>
  <si>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</si>
  <si>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</si>
  <si>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</si>
  <si>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</si>
  <si>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</si>
  <si>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</si>
  <si>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</si>
  <si>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</si>
  <si>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</si>
  <si>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</si>
  <si>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</si>
  <si>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</si>
  <si>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</si>
  <si>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</si>
  <si>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</si>
  <si>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</si>
  <si>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</si>
  <si>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</si>
  <si>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</si>
  <si>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</si>
  <si>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</si>
  <si>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</si>
  <si>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</si>
  <si>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</si>
  <si>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</si>
  <si>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</si>
  <si>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</si>
  <si>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</si>
  <si>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</si>
  <si>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</si>
  <si>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</si>
  <si>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</si>
  <si>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</si>
  <si>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</si>
  <si>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</si>
  <si>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</si>
  <si>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</si>
  <si>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</si>
  <si>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</si>
  <si>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</si>
  <si>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</si>
  <si>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</si>
  <si>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</si>
  <si>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</si>
  <si>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</si>
  <si>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</si>
  <si>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</si>
  <si>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</si>
  <si>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</si>
  <si>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</si>
  <si>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</si>
  <si>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</si>
  <si>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</si>
  <si>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</si>
  <si>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</si>
  <si>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</si>
  <si>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</si>
  <si>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</si>
  <si>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</si>
  <si>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</si>
  <si>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</si>
  <si>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</si>
  <si>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</si>
  <si>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</si>
  <si>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</si>
  <si>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</si>
  <si>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</si>
  <si>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</si>
  <si>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</si>
  <si>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</si>
  <si>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</si>
  <si>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</si>
  <si>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</si>
  <si>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</si>
  <si>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</si>
  <si>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</si>
  <si>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</si>
  <si>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</si>
  <si>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</si>
  <si>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</si>
  <si>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</si>
  <si>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</si>
  <si>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</si>
  <si>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</si>
  <si>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</si>
  <si>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</si>
  <si>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</si>
  <si>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</si>
  <si>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</si>
  <si>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</si>
  <si>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</si>
  <si>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</si>
  <si>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</si>
  <si>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</si>
  <si>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</si>
  <si>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</si>
  <si>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</si>
  <si>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</si>
  <si>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</si>
  <si>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</si>
  <si>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</si>
  <si>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</si>
  <si>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</si>
  <si>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</si>
  <si>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</si>
  <si>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</si>
  <si>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</si>
  <si>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</si>
  <si>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</si>
  <si>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</si>
  <si>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</si>
  <si>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</si>
  <si>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</si>
  <si>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</si>
  <si>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</si>
  <si>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</si>
  <si>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</si>
  <si>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</si>
  <si>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</si>
  <si>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</si>
  <si>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</si>
  <si>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</si>
  <si>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</si>
  <si>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</si>
  <si>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</si>
  <si>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</si>
  <si>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</si>
  <si>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</si>
  <si>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</si>
  <si>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</si>
  <si>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</si>
  <si>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</si>
  <si>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</si>
  <si>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</si>
  <si>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</si>
  <si>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</si>
  <si>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</si>
  <si>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</si>
  <si>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</si>
  <si>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</si>
  <si>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</si>
  <si>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</si>
  <si>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</si>
  <si>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</si>
  <si>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</si>
  <si>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</si>
  <si>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</si>
  <si>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</si>
  <si>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</si>
  <si>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</si>
  <si>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</si>
  <si>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</si>
  <si>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</si>
  <si>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</si>
  <si>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</si>
  <si>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</si>
  <si>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</si>
  <si>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</si>
  <si>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</si>
  <si>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</si>
  <si>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</si>
  <si>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</si>
  <si>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</si>
  <si>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</si>
  <si>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</si>
  <si>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</si>
  <si>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</si>
  <si>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</si>
  <si>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</si>
  <si>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</si>
  <si>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</si>
  <si>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</si>
  <si>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</si>
  <si>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</si>
  <si>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</si>
  <si>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</si>
  <si>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</si>
  <si>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</si>
  <si>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</si>
  <si>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</si>
  <si>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</si>
  <si>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</si>
  <si>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</si>
  <si>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</si>
  <si>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</si>
  <si>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</si>
  <si>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</si>
  <si>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</si>
  <si>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</si>
  <si>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</si>
  <si>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</si>
  <si>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</si>
  <si>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</si>
  <si>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</si>
  <si>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</si>
  <si>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</si>
  <si>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</si>
  <si>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</si>
  <si>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</si>
  <si>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</si>
  <si>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</si>
  <si>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</si>
  <si>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</si>
  <si>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</si>
  <si>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</si>
  <si>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</si>
  <si>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</si>
  <si>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</si>
  <si>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</si>
  <si>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</si>
  <si>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</si>
  <si>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</si>
  <si>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</si>
  <si>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</si>
  <si>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</si>
  <si>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</si>
  <si>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</si>
  <si>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</si>
  <si>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</si>
  <si>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</si>
  <si>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</si>
  <si>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</si>
  <si>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</si>
  <si>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</si>
  <si>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</si>
  <si>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</si>
  <si>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</si>
  <si>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</si>
  <si>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</si>
  <si>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</si>
  <si>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</si>
  <si>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</si>
  <si>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</si>
  <si>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</si>
  <si>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</si>
  <si>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</si>
  <si>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</si>
  <si>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</si>
  <si>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</si>
  <si>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</si>
  <si>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</si>
  <si>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</si>
  <si>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</si>
  <si>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</si>
  <si>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</si>
  <si>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</si>
  <si>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</si>
  <si>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</si>
  <si>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</si>
  <si>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</si>
  <si>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</si>
  <si>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</si>
  <si>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</si>
  <si>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</si>
  <si>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</si>
  <si>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</si>
  <si>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</si>
  <si>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</si>
  <si>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</si>
  <si>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</si>
  <si>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</si>
  <si>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</si>
  <si>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</si>
  <si>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</si>
  <si>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</si>
  <si>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</si>
  <si>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</si>
  <si>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</si>
  <si>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</si>
  <si>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</si>
  <si>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</si>
  <si>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</si>
  <si>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</si>
  <si>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</si>
  <si>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</si>
  <si>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</si>
  <si>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</si>
  <si>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</si>
  <si>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</si>
  <si>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</si>
  <si>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</si>
  <si>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</si>
  <si>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</si>
  <si>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</si>
  <si>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</si>
  <si>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</si>
  <si>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</si>
  <si>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</si>
  <si>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</si>
  <si>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</si>
  <si>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</si>
  <si>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</si>
  <si>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</si>
  <si>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</si>
  <si>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</si>
  <si>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</si>
  <si>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</si>
  <si>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</si>
  <si>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</si>
  <si>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</si>
  <si>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</si>
  <si>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</si>
  <si>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</si>
  <si>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</si>
  <si>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</si>
  <si>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</si>
  <si>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</si>
  <si>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</si>
  <si>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</si>
  <si>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</si>
  <si>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</si>
  <si>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</si>
  <si>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</si>
  <si>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</si>
  <si>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</si>
  <si>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</si>
  <si>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</si>
  <si>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</si>
  <si>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</si>
  <si>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</si>
  <si>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</si>
  <si>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</si>
  <si>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</si>
  <si>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</si>
  <si>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</si>
  <si>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</si>
  <si>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</si>
  <si>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</si>
  <si>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</si>
  <si>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</si>
  <si>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</si>
  <si>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</si>
  <si>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</si>
  <si>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</si>
  <si>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</si>
  <si>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</si>
  <si>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</si>
  <si>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</si>
  <si>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</si>
  <si>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</si>
  <si>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</si>
  <si>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</si>
  <si>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</si>
  <si>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</si>
  <si>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</si>
  <si>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</si>
  <si>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</si>
  <si>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</si>
  <si>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</si>
  <si>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</si>
  <si>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</si>
  <si>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</si>
  <si>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</si>
  <si>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</si>
  <si>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</si>
  <si>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</si>
  <si>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</si>
  <si>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</si>
  <si>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</si>
  <si>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</si>
  <si>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</si>
  <si>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</si>
  <si>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</si>
  <si>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</si>
  <si>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</si>
  <si>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</si>
  <si>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</si>
  <si>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</si>
  <si>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</si>
  <si>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</si>
  <si>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</si>
  <si>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</si>
  <si>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</si>
  <si>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</si>
  <si>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</si>
  <si>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</si>
  <si>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</si>
  <si>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</si>
  <si>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</si>
  <si>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</si>
  <si>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</si>
  <si>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</si>
  <si>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</si>
  <si>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</si>
  <si>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</si>
  <si>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</si>
  <si>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</si>
  <si>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</si>
  <si>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</si>
  <si>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</si>
  <si>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</si>
  <si>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</si>
  <si>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</si>
  <si>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</si>
  <si>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</si>
  <si>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</si>
  <si>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</si>
  <si>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</si>
  <si>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</si>
  <si>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</si>
  <si>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</si>
  <si>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</si>
  <si>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</si>
  <si>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</si>
  <si>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</si>
  <si>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</si>
  <si>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</si>
  <si>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</si>
  <si>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</si>
  <si>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</si>
  <si>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</si>
  <si>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</si>
  <si>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</si>
  <si>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</si>
  <si>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</si>
  <si>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</si>
  <si>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</si>
  <si>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</si>
  <si>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</si>
  <si>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</si>
  <si>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</si>
  <si>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</si>
  <si>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</si>
  <si>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</si>
  <si>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</si>
  <si>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</si>
  <si>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</si>
  <si>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</si>
  <si>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</si>
  <si>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</si>
  <si>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</si>
  <si>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</si>
  <si>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</si>
  <si>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</si>
  <si>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</si>
  <si>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</si>
  <si>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</si>
  <si>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</si>
  <si>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</si>
  <si>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</si>
  <si>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</si>
  <si>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</si>
  <si>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</si>
  <si>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</si>
  <si>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</si>
  <si>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</si>
  <si>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</si>
  <si>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</si>
  <si>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</si>
  <si>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</si>
  <si>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</si>
  <si>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</si>
  <si>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</si>
  <si>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</si>
  <si>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</si>
  <si>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</si>
  <si>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</si>
  <si>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</si>
  <si>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</si>
  <si>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</si>
  <si>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</si>
  <si>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</si>
  <si>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</si>
  <si>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</si>
  <si>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</si>
  <si>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</si>
  <si>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</si>
  <si>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</si>
  <si>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</si>
  <si>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</si>
  <si>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</si>
  <si>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</si>
  <si>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</si>
  <si>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</si>
  <si>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</si>
  <si>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</si>
  <si>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</si>
  <si>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</si>
  <si>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</si>
  <si>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</si>
  <si>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</si>
  <si>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</si>
  <si>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</si>
  <si>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</si>
  <si>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</si>
  <si>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</si>
  <si>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</si>
  <si>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</si>
  <si>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</si>
  <si>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</si>
  <si>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</si>
  <si>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</si>
  <si>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</si>
  <si>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</si>
  <si>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</si>
  <si>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</si>
  <si>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</si>
  <si>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</si>
  <si>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</si>
  <si>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</si>
  <si>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</si>
  <si>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</si>
  <si>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</si>
  <si>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</si>
  <si>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</si>
  <si>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</si>
  <si>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</si>
  <si>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</si>
  <si>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</si>
  <si>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</si>
  <si>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</si>
  <si>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</si>
  <si>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</si>
  <si>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</si>
  <si>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</si>
  <si>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</si>
  <si>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</si>
  <si>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</si>
  <si>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</si>
  <si>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</si>
  <si>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</si>
  <si>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</si>
  <si>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</si>
  <si>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</si>
  <si>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</si>
  <si>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</si>
  <si>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</si>
  <si>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</si>
  <si>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</si>
  <si>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</si>
  <si>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</si>
  <si>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</si>
  <si>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</si>
  <si>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</si>
  <si>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</si>
  <si>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</si>
  <si>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</si>
  <si>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</si>
  <si>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</si>
  <si>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</si>
  <si>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</si>
  <si>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</si>
  <si>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</si>
  <si>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</si>
  <si>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</si>
  <si>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</si>
  <si>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</si>
  <si>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</si>
  <si>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</si>
  <si>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</si>
  <si>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</si>
  <si>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</si>
  <si>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</si>
  <si>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</si>
  <si>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</si>
  <si>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</si>
  <si>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</si>
  <si>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</si>
  <si>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</si>
  <si>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</si>
  <si>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</si>
  <si>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</si>
  <si>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</si>
  <si>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</si>
  <si>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</si>
  <si>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</si>
  <si>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</si>
  <si>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</si>
  <si>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</si>
  <si>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</si>
  <si>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</si>
  <si>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</si>
  <si>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</si>
  <si>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</si>
  <si>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</si>
  <si>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</si>
  <si>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</si>
  <si>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</si>
  <si>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</si>
  <si>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</si>
  <si>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</si>
  <si>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</si>
  <si>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</si>
  <si>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</si>
  <si>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</si>
  <si>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</si>
  <si>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</si>
  <si>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</si>
  <si>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</si>
  <si>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</si>
  <si>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</si>
  <si>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</si>
  <si>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</si>
  <si>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</si>
  <si>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</si>
  <si>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</si>
  <si>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</si>
  <si>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</si>
  <si>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</si>
  <si>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</si>
  <si>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</si>
  <si>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</si>
  <si>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</si>
  <si>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</si>
  <si>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</si>
  <si>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</si>
  <si>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</si>
  <si>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</si>
  <si>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</si>
  <si>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</si>
  <si>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</si>
  <si>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</si>
  <si>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</si>
  <si>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</si>
  <si>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</si>
  <si>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</si>
  <si>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</si>
  <si>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</si>
  <si>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</si>
  <si>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</si>
  <si>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</si>
  <si>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</si>
  <si>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</si>
  <si>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</si>
  <si>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</si>
  <si>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</si>
  <si>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</si>
  <si>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</si>
  <si>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</si>
  <si>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</si>
  <si>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</si>
  <si>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</si>
  <si>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</si>
  <si>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</si>
  <si>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</si>
  <si>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</si>
  <si>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</si>
  <si>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</si>
  <si>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</si>
  <si>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</si>
  <si>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</si>
  <si>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</si>
  <si>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</si>
  <si>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</si>
  <si>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</si>
  <si>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</si>
  <si>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</si>
  <si>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</si>
  <si>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</si>
  <si>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</si>
  <si>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</si>
  <si>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</si>
  <si>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</si>
  <si>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</si>
  <si>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</si>
  <si>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</si>
  <si>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</si>
  <si>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</si>
  <si>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</si>
  <si>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</si>
  <si>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</si>
  <si>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</si>
  <si>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</si>
  <si>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</si>
  <si>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</si>
  <si>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</si>
  <si>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</si>
  <si>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</si>
  <si>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</si>
  <si>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</si>
  <si>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</si>
  <si>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</si>
  <si>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</si>
  <si>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</si>
  <si>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</si>
  <si>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</si>
  <si>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</si>
  <si>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</si>
  <si>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</si>
  <si>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</si>
  <si>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</si>
  <si>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</si>
  <si>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</si>
  <si>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</si>
  <si>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</si>
  <si>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</si>
  <si>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</si>
  <si>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</si>
  <si>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</si>
  <si>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</si>
  <si>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</si>
  <si>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</si>
  <si>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</si>
  <si>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</si>
  <si>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</si>
  <si>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</si>
  <si>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</si>
  <si>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</si>
  <si>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</si>
  <si>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</si>
  <si>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</si>
  <si>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</si>
  <si>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</si>
  <si>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</si>
  <si>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</si>
  <si>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</si>
  <si>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</si>
  <si>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</si>
  <si>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</si>
  <si>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</si>
  <si>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</si>
  <si>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</si>
  <si>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</si>
  <si>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</si>
  <si>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</si>
  <si>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</si>
  <si>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</si>
  <si>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</si>
  <si>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</si>
  <si>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</si>
  <si>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</si>
  <si>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</si>
  <si>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</si>
  <si>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</si>
  <si>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</si>
  <si>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</si>
  <si>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</si>
  <si>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</si>
  <si>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</si>
  <si>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</si>
  <si>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</si>
  <si>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</si>
  <si>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</si>
  <si>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</si>
  <si>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</si>
  <si>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</si>
  <si>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</si>
  <si>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</si>
  <si>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</si>
  <si>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</si>
  <si>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</si>
  <si>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</si>
  <si>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</si>
  <si>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</si>
  <si>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</si>
  <si>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</si>
  <si>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</si>
  <si>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</si>
  <si>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</si>
  <si>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</si>
  <si>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</si>
  <si>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</si>
  <si>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</si>
  <si>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</si>
  <si>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</si>
  <si>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</si>
  <si>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</si>
  <si>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</si>
  <si>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</si>
  <si>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</si>
  <si>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</si>
  <si>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</si>
  <si>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</si>
  <si>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</si>
  <si>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</si>
  <si>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</si>
  <si>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</si>
  <si>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</si>
  <si>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</si>
  <si>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</si>
  <si>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</si>
  <si>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</si>
  <si>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</si>
  <si>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</si>
  <si>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</si>
  <si>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</si>
  <si>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</si>
  <si>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</si>
  <si>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</si>
  <si>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</si>
  <si>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</si>
  <si>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</si>
  <si>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</si>
  <si>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</si>
  <si>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</si>
  <si>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</si>
  <si>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</si>
  <si>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</si>
  <si>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</si>
  <si>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</si>
  <si>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</si>
  <si>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</si>
  <si>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</si>
  <si>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</si>
  <si>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</si>
  <si>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</si>
  <si>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</si>
  <si>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</si>
  <si>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</si>
  <si>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</si>
  <si>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</si>
  <si>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</si>
  <si>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</si>
  <si>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</si>
  <si>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</si>
  <si>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</si>
  <si>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</si>
  <si>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</si>
  <si>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</si>
  <si>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</si>
  <si>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</si>
  <si>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</si>
  <si>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</si>
  <si>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</si>
  <si>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</si>
  <si>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</si>
  <si>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</si>
  <si>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</si>
  <si>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</si>
  <si>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</si>
  <si>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</si>
  <si>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</si>
  <si>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</si>
  <si>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</si>
  <si>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</si>
  <si>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</si>
  <si>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</si>
  <si>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</si>
  <si>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</si>
  <si>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</si>
  <si>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</si>
  <si>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</si>
  <si>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</si>
  <si>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</si>
  <si>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</si>
  <si>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</si>
  <si>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</si>
  <si>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</si>
  <si>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</si>
  <si>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</si>
  <si>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</si>
  <si>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</si>
  <si>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</si>
  <si>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</si>
  <si>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</si>
  <si>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</si>
  <si>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</si>
  <si>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</si>
  <si>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</si>
  <si>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</si>
  <si>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</si>
  <si>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</si>
  <si>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</si>
  <si>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</si>
  <si>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</si>
  <si>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</si>
  <si>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</si>
  <si>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</si>
  <si>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</si>
  <si>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</si>
  <si>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</si>
  <si>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</si>
  <si>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</si>
  <si>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</si>
  <si>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</si>
  <si>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</si>
  <si>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</si>
  <si>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</si>
  <si>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</si>
  <si>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</si>
  <si>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</si>
  <si>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</si>
  <si>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</si>
  <si>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</si>
  <si>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</si>
  <si>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</si>
  <si>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</si>
  <si>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</si>
  <si>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</si>
  <si>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</si>
  <si>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</si>
  <si>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</si>
  <si>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</si>
  <si>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</si>
  <si>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</si>
  <si>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</si>
  <si>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</si>
  <si>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</si>
  <si>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</si>
  <si>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</si>
  <si>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</si>
  <si>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</si>
  <si>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</si>
  <si>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</si>
  <si>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</si>
  <si>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</si>
  <si>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</si>
  <si>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</si>
  <si>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</si>
  <si>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</si>
  <si>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</si>
  <si>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</si>
  <si>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</si>
  <si>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</si>
  <si>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</si>
  <si>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</si>
  <si>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</si>
  <si>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</si>
  <si>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</si>
  <si>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</si>
  <si>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</si>
  <si>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</si>
  <si>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</si>
  <si>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</si>
  <si>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</si>
  <si>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</si>
  <si>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</si>
  <si>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</si>
  <si>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</si>
  <si>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</si>
  <si>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</si>
  <si>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</si>
  <si>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</si>
  <si>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</si>
  <si>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</si>
  <si>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</si>
  <si>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</si>
  <si>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</si>
  <si>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</si>
  <si>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</si>
  <si>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</si>
  <si>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</si>
  <si>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</si>
  <si>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</si>
  <si>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</si>
  <si>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</si>
  <si>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</si>
  <si>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</si>
  <si>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</si>
  <si>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</si>
  <si>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</si>
  <si>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</si>
  <si>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</si>
  <si>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</si>
  <si>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</si>
  <si>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</si>
  <si>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</si>
  <si>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</si>
  <si>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</si>
  <si>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</si>
  <si>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</si>
  <si>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</si>
  <si>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</si>
  <si>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</si>
  <si>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</si>
  <si>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</si>
  <si>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</si>
  <si>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</si>
  <si>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</si>
  <si>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</si>
  <si>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</si>
  <si>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</si>
  <si>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</si>
  <si>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</si>
  <si>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</si>
  <si>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</si>
  <si>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</si>
  <si>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</si>
  <si>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</si>
  <si>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</si>
  <si>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</si>
  <si>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</si>
  <si>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</si>
  <si>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</si>
  <si>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</si>
  <si>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</si>
  <si>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</si>
  <si>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</si>
  <si>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</si>
  <si>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</si>
  <si>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</si>
  <si>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</si>
  <si>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</si>
  <si>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</si>
  <si>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</si>
  <si>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</si>
  <si>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</si>
  <si>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</si>
  <si>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</si>
  <si>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</si>
  <si>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</si>
  <si>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</si>
  <si>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</si>
  <si>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</si>
  <si>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</si>
  <si>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</si>
  <si>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</si>
  <si>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</si>
  <si>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</si>
  <si>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</si>
  <si>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</si>
  <si>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</si>
  <si>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</si>
  <si>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</si>
  <si>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</si>
  <si>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</si>
  <si>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</si>
  <si>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</si>
  <si>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</si>
  <si>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</si>
  <si>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</si>
  <si>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</si>
  <si>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</si>
  <si>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</si>
  <si>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</si>
  <si>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</si>
  <si>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</si>
  <si>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</si>
  <si>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</si>
  <si>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</si>
  <si>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</si>
  <si>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</si>
  <si>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</si>
  <si>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</si>
  <si>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</si>
  <si>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</si>
  <si>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</si>
  <si>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</si>
  <si>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</si>
  <si>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</si>
  <si>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</si>
  <si>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</si>
  <si>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</si>
  <si>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</si>
  <si>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</si>
  <si>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</si>
  <si>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</si>
  <si>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</si>
  <si>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</si>
  <si>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</si>
  <si>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</si>
  <si>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</si>
  <si>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</si>
  <si>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</si>
  <si>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</si>
  <si>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</si>
  <si>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</si>
  <si>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</si>
  <si>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</si>
  <si>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</si>
  <si>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</si>
  <si>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</si>
  <si>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</si>
  <si>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</si>
  <si>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</si>
  <si>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</si>
  <si>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</si>
  <si>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</si>
  <si>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</si>
  <si>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</si>
  <si>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</si>
  <si>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</si>
  <si>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</si>
  <si>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</si>
  <si>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</si>
  <si>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</si>
  <si>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</si>
  <si>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</si>
  <si>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</si>
  <si>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</si>
  <si>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</si>
  <si>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</si>
  <si>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</si>
  <si>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</si>
  <si>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</si>
  <si>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</si>
  <si>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</si>
  <si>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</si>
  <si>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</si>
  <si>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</si>
  <si>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</si>
  <si>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</si>
  <si>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</si>
  <si>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</si>
  <si>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</si>
  <si>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</si>
  <si>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</si>
  <si>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</si>
  <si>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</si>
  <si>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</si>
  <si>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</si>
  <si>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</si>
  <si>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</si>
  <si>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</si>
  <si>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</si>
  <si>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</si>
  <si>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</si>
  <si>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</si>
  <si>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</si>
  <si>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</si>
  <si>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</si>
  <si>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</si>
  <si>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</si>
  <si>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</si>
  <si>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</si>
  <si>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</si>
  <si>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</si>
  <si>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</si>
  <si>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</si>
  <si>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</si>
  <si>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</si>
  <si>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</si>
  <si>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</si>
  <si>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</si>
  <si>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</si>
  <si>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</si>
  <si>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</si>
  <si>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</si>
  <si>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</si>
  <si>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</si>
  <si>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</si>
  <si>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</si>
  <si>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</si>
  <si>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</si>
  <si>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</si>
  <si>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</si>
  <si>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</si>
  <si>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</si>
  <si>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</si>
  <si>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</si>
  <si>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</si>
  <si>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</si>
  <si>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</si>
  <si>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</si>
  <si>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</si>
  <si>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</si>
  <si>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</si>
  <si>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</si>
  <si>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</si>
  <si>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</si>
  <si>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</si>
  <si>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</si>
  <si>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</si>
  <si>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</si>
  <si>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</si>
  <si>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</si>
  <si>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</si>
  <si>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</si>
  <si>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</si>
  <si>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</si>
  <si>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</si>
  <si>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</si>
  <si>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</si>
  <si>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</si>
  <si>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</si>
  <si>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</si>
  <si>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</si>
  <si>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</si>
  <si>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</si>
  <si>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</si>
  <si>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</si>
  <si>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</si>
  <si>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</si>
  <si>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</si>
  <si>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</si>
  <si>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</si>
  <si>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</si>
  <si>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</si>
  <si>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</si>
  <si>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</si>
  <si>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</si>
  <si>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</si>
  <si>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</si>
  <si>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</si>
  <si>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</si>
  <si>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</si>
  <si>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</si>
  <si>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</si>
  <si>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</si>
  <si>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</si>
  <si>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</si>
  <si>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</si>
  <si>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</si>
  <si>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</si>
  <si>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</si>
  <si>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</si>
  <si>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</si>
  <si>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</si>
  <si>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</si>
  <si>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</si>
  <si>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</si>
  <si>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</si>
  <si>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</si>
  <si>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</si>
  <si>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</si>
  <si>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</si>
  <si>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</si>
  <si>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</si>
  <si>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</si>
  <si>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</si>
  <si>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</si>
  <si>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</si>
  <si>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</si>
  <si>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</si>
  <si>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</si>
  <si>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</si>
  <si>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</si>
  <si>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</si>
  <si>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</si>
  <si>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</si>
  <si>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</si>
  <si>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</si>
  <si>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</si>
  <si>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</si>
  <si>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</si>
  <si>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</si>
  <si>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</si>
  <si>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</si>
  <si>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</si>
  <si>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</si>
  <si>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</si>
  <si>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</si>
  <si>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</si>
  <si>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</si>
  <si>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</si>
  <si>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</si>
  <si>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</si>
  <si>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</si>
  <si>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</si>
  <si>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</si>
  <si>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</si>
  <si>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</si>
  <si>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</si>
  <si>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</si>
  <si>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</si>
  <si>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</si>
  <si>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</si>
  <si>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</si>
  <si>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</si>
  <si>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</si>
  <si>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</si>
  <si>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</si>
  <si>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</si>
  <si>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</si>
  <si>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</si>
  <si>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</si>
  <si>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</si>
  <si>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</si>
  <si>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</si>
  <si>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</si>
  <si>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</si>
  <si>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</si>
  <si>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</si>
  <si>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</si>
  <si>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</si>
  <si>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</si>
  <si>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</si>
  <si>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</si>
  <si>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</si>
  <si>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</si>
  <si>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</si>
  <si>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</si>
  <si>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</si>
  <si>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</si>
  <si>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</si>
  <si>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</si>
  <si>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</si>
  <si>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</si>
  <si>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</si>
  <si>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</si>
  <si>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</si>
  <si>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</si>
  <si>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</si>
  <si>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</si>
  <si>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</si>
  <si>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</si>
  <si>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</si>
  <si>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</si>
  <si>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</si>
  <si>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</si>
  <si>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</si>
  <si>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</si>
  <si>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</si>
  <si>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</si>
  <si>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</si>
  <si>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</si>
  <si>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</si>
  <si>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</si>
  <si>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</si>
  <si>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</si>
  <si>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</si>
  <si>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</si>
  <si>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</si>
  <si>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</si>
  <si>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</si>
  <si>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</si>
  <si>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</si>
  <si>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</si>
  <si>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</si>
  <si>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</si>
  <si>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</si>
  <si>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</si>
  <si>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</si>
  <si>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</si>
  <si>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</si>
  <si>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</si>
  <si>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</si>
  <si>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</si>
  <si>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</si>
  <si>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</si>
  <si>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</si>
  <si>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</si>
  <si>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</si>
  <si>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</si>
  <si>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</si>
  <si>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</si>
  <si>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</si>
  <si>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</si>
  <si>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</si>
  <si>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</si>
  <si>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</si>
  <si>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</si>
  <si>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</si>
  <si>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</si>
  <si>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</si>
  <si>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</si>
  <si>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</si>
  <si>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</si>
  <si>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</si>
  <si>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</si>
  <si>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</si>
  <si>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</si>
  <si>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</si>
  <si>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</si>
  <si>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</si>
  <si>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</si>
  <si>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</si>
  <si>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</si>
  <si>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</si>
  <si>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</si>
  <si>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</si>
  <si>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</si>
  <si>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</si>
  <si>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</si>
  <si>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</si>
  <si>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</si>
  <si>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</si>
  <si>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</si>
  <si>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</si>
  <si>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</si>
  <si>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</si>
  <si>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</si>
  <si>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</si>
  <si>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</si>
  <si>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</si>
  <si>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</si>
  <si>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</si>
  <si>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</si>
  <si>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</si>
  <si>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</si>
  <si>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</si>
  <si>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</si>
  <si>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</si>
  <si>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</si>
  <si>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</si>
  <si>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</si>
  <si>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</si>
  <si>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</si>
  <si>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</si>
  <si>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</si>
  <si>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</si>
  <si>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</si>
  <si>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</si>
  <si>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</si>
  <si>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</si>
  <si>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</si>
  <si>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</si>
  <si>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</si>
  <si>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</si>
  <si>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</si>
  <si>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</si>
  <si>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</si>
  <si>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</si>
  <si>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</si>
  <si>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</si>
  <si>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</si>
  <si>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</si>
  <si>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</si>
  <si>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</si>
  <si>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</si>
  <si>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</si>
  <si>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</si>
  <si>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</si>
  <si>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</si>
  <si>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</si>
  <si>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</si>
  <si>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</si>
  <si>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</si>
  <si>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</si>
  <si>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</si>
  <si>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</si>
  <si>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</si>
  <si>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</si>
  <si>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</si>
  <si>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</si>
  <si>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</si>
  <si>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</si>
  <si>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</si>
  <si>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</si>
  <si>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</si>
  <si>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</si>
  <si>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</si>
  <si>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</si>
  <si>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</si>
  <si>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</si>
  <si>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</si>
  <si>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</si>
  <si>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</si>
  <si>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</si>
  <si>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</si>
  <si>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</si>
  <si>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</si>
  <si>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</si>
  <si>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</si>
  <si>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</si>
  <si>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</si>
  <si>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</si>
  <si>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</si>
  <si>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</si>
  <si>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</si>
  <si>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</si>
  <si>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</si>
  <si>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</si>
  <si>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</si>
  <si>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</si>
  <si>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</si>
  <si>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</si>
  <si>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</si>
  <si>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</si>
  <si>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</si>
  <si>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</si>
  <si>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</si>
  <si>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</si>
  <si>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</si>
  <si>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</si>
  <si>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</si>
  <si>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</si>
  <si>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</si>
  <si>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</si>
  <si>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</si>
  <si>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</si>
  <si>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</si>
  <si>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</si>
  <si>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</si>
  <si>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</si>
  <si>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</si>
  <si>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</si>
  <si>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</si>
  <si>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</si>
  <si>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</si>
  <si>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</si>
  <si>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</si>
  <si>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</si>
  <si>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</si>
  <si>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</si>
  <si>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</si>
  <si>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</si>
  <si>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</si>
  <si>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</si>
  <si>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</si>
  <si>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</si>
  <si>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</si>
  <si>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</si>
  <si>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</si>
  <si>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</si>
  <si>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</si>
  <si>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</si>
  <si>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</si>
  <si>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</si>
  <si>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</si>
  <si>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</si>
  <si>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</si>
  <si>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</si>
  <si>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</si>
  <si>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</si>
  <si>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</si>
  <si>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</si>
  <si>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</si>
  <si>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</si>
  <si>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</si>
  <si>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</si>
  <si>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</si>
  <si>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</si>
  <si>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</si>
  <si>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</si>
  <si>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</si>
  <si>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</si>
  <si>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</si>
  <si>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</si>
  <si>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</si>
  <si>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</si>
  <si>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</si>
  <si>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</si>
  <si>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</si>
  <si>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</si>
  <si>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</si>
  <si>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</si>
  <si>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</si>
  <si>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</si>
  <si>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</si>
  <si>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</si>
  <si>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</si>
  <si>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</si>
  <si>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</si>
  <si>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</si>
  <si>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</si>
  <si>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</si>
  <si>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</si>
  <si>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</si>
  <si>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</si>
  <si>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</si>
  <si>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</si>
  <si>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</si>
  <si>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</si>
  <si>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</si>
  <si>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</si>
  <si>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</si>
  <si>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</si>
  <si>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</si>
  <si>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</si>
  <si>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</si>
  <si>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</si>
  <si>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</si>
  <si>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</si>
  <si>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</si>
  <si>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</si>
  <si>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</si>
  <si>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</si>
  <si>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</si>
  <si>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</si>
  <si>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</si>
  <si>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</si>
  <si>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</si>
  <si>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</si>
  <si>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</si>
  <si>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</si>
  <si>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</si>
  <si>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</si>
  <si>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</si>
  <si>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</si>
  <si>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</si>
  <si>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</si>
  <si>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</si>
  <si>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</si>
  <si>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</si>
  <si>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</si>
  <si>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</si>
  <si>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</si>
  <si>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</si>
  <si>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</si>
  <si>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</si>
  <si>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</si>
  <si>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</si>
  <si>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</si>
  <si>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</si>
  <si>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</si>
  <si>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</si>
  <si>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</si>
  <si>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</si>
  <si>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</si>
  <si>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</si>
  <si>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</si>
  <si>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</si>
  <si>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</si>
  <si>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</si>
  <si>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</si>
  <si>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</si>
  <si>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</si>
  <si>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</si>
  <si>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</si>
  <si>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</si>
  <si>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</si>
  <si>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</si>
  <si>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</si>
  <si>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</si>
  <si>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</si>
  <si>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</si>
  <si>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</si>
  <si>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</si>
  <si>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</si>
  <si>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</si>
  <si>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</si>
  <si>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</si>
  <si>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</si>
  <si>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</si>
  <si>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</si>
  <si>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</si>
  <si>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</si>
  <si>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</si>
  <si>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</si>
  <si>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</si>
  <si>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</si>
  <si>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</si>
  <si>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</si>
  <si>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</si>
  <si>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</si>
  <si>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</si>
  <si>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</si>
  <si>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</si>
  <si>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</si>
  <si>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</si>
  <si>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</si>
  <si>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</si>
  <si>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</si>
  <si>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</si>
  <si>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</si>
  <si>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</si>
  <si>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</si>
  <si>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</si>
  <si>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</si>
  <si>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</si>
  <si>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</si>
  <si>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</si>
  <si>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</si>
  <si>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</si>
  <si>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</si>
  <si>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</si>
  <si>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</si>
  <si>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</si>
  <si>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</si>
  <si>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</si>
  <si>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</si>
  <si>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</si>
  <si>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</si>
  <si>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</si>
  <si>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</si>
  <si>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</si>
  <si>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</si>
  <si>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</si>
  <si>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</si>
  <si>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</si>
  <si>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</si>
  <si>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</si>
  <si>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</si>
  <si>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</si>
  <si>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</si>
  <si>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</si>
  <si>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</si>
  <si>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</si>
  <si>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</si>
  <si>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</si>
  <si>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</si>
  <si>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</si>
  <si>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</si>
  <si>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</si>
  <si>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</si>
  <si>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</si>
  <si>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</si>
  <si>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</si>
  <si>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</si>
  <si>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</si>
  <si>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</si>
  <si>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</si>
  <si>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</si>
  <si>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</si>
  <si>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</si>
  <si>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</si>
  <si>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</si>
  <si>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</si>
  <si>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</si>
  <si>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</si>
  <si>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</si>
  <si>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</si>
  <si>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</si>
  <si>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</si>
  <si>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</si>
  <si>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</si>
  <si>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</si>
  <si>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</si>
  <si>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</si>
  <si>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</si>
  <si>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</si>
  <si>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</si>
  <si>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</si>
  <si>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</si>
  <si>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</si>
  <si>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</si>
  <si>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</si>
  <si>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</si>
  <si>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</si>
  <si>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</si>
  <si>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</si>
  <si>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</si>
  <si>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</si>
  <si>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</si>
  <si>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</si>
  <si>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</si>
  <si>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</si>
  <si>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</si>
  <si>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</si>
  <si>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</si>
  <si>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</si>
  <si>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</si>
  <si>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</si>
  <si>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</si>
  <si>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</si>
  <si>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</si>
  <si>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</si>
  <si>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</si>
  <si>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</si>
  <si>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</si>
  <si>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</si>
  <si>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</si>
  <si>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</si>
  <si>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</si>
  <si>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</si>
  <si>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</si>
  <si>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</si>
  <si>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</si>
  <si>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</si>
  <si>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</si>
  <si>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</si>
  <si>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</si>
  <si>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</si>
  <si>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</si>
  <si>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</si>
  <si>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</si>
  <si>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</si>
  <si>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</si>
  <si>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</si>
  <si>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</si>
  <si>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</si>
  <si>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</si>
  <si>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</si>
  <si>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</si>
  <si>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</si>
  <si>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</si>
  <si>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</si>
  <si>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</si>
  <si>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</si>
  <si>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</si>
  <si>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</si>
  <si>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</si>
  <si>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</si>
  <si>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</si>
  <si>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</si>
  <si>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</si>
  <si>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</si>
  <si>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</si>
  <si>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</si>
  <si>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</si>
  <si>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</si>
  <si>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</si>
  <si>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</si>
  <si>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</si>
  <si>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</si>
  <si>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</si>
  <si>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</si>
  <si>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</si>
  <si>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</si>
  <si>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</si>
  <si>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</si>
  <si>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</si>
  <si>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</si>
  <si>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</si>
  <si>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</si>
  <si>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</si>
  <si>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</si>
  <si>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</si>
  <si>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</si>
  <si>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</si>
  <si>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</si>
  <si>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</si>
  <si>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</si>
  <si>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</si>
  <si>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</si>
  <si>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</si>
  <si>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</si>
  <si>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</si>
  <si>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</si>
  <si>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</si>
  <si>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</si>
  <si>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</si>
  <si>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</si>
  <si>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</si>
  <si>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</si>
  <si>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</si>
  <si>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</si>
  <si>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</si>
  <si>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</si>
  <si>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</si>
  <si>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</si>
  <si>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</si>
  <si>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</si>
  <si>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</si>
  <si>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</si>
  <si>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</si>
  <si>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</si>
  <si>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</si>
  <si>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</si>
  <si>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</si>
  <si>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</si>
  <si>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</si>
  <si>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</si>
  <si>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</si>
  <si>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</si>
  <si>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</si>
  <si>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</si>
  <si>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</si>
  <si>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</si>
  <si>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</si>
  <si>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</si>
  <si>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</si>
  <si>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</si>
  <si>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</si>
  <si>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</si>
  <si>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</si>
  <si>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</si>
  <si>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</si>
  <si>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</si>
  <si>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</si>
  <si>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</si>
  <si>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</si>
  <si>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</si>
  <si>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</si>
  <si>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</si>
  <si>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</si>
  <si>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</si>
  <si>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</si>
  <si>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</si>
  <si>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</si>
  <si>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</si>
  <si>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</si>
  <si>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</si>
  <si>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</si>
  <si>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</si>
  <si>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</si>
  <si>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</si>
  <si>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</si>
  <si>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</si>
  <si>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</si>
  <si>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</si>
  <si>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</si>
  <si>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</si>
  <si>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</si>
  <si>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</si>
  <si>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</si>
  <si>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</si>
  <si>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</si>
  <si>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</si>
  <si>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</si>
  <si>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</si>
  <si>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</si>
  <si>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</si>
  <si>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</si>
  <si>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</si>
  <si>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</si>
  <si>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</si>
  <si>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</si>
  <si>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</si>
  <si>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</si>
  <si>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</si>
  <si>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</si>
  <si>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</si>
  <si>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</si>
  <si>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</si>
  <si>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</si>
  <si>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</si>
  <si>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</si>
  <si>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</si>
  <si>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</si>
  <si>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</si>
  <si>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</si>
  <si>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</si>
  <si>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</si>
  <si>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</si>
  <si>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</si>
  <si>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</si>
  <si>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</si>
  <si>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</si>
  <si>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</si>
  <si>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</si>
  <si>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</si>
  <si>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</si>
  <si>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</si>
  <si>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</si>
  <si>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</si>
  <si>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</si>
  <si>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</si>
  <si>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</si>
  <si>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</si>
  <si>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</si>
  <si>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</si>
  <si>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</si>
  <si>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</si>
  <si>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</si>
  <si>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</si>
  <si>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</si>
  <si>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</si>
  <si>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</si>
  <si>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</si>
  <si>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</si>
  <si>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</si>
  <si>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</si>
  <si>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</si>
  <si>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</si>
  <si>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</si>
  <si>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</si>
  <si>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</si>
  <si>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</si>
  <si>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</si>
  <si>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</si>
  <si>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</si>
  <si>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</si>
  <si>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</si>
  <si>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</si>
  <si>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</si>
  <si>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</si>
  <si>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</si>
  <si>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</si>
  <si>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</si>
  <si>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</si>
  <si>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</si>
  <si>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</si>
  <si>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</si>
  <si>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</si>
  <si>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</si>
  <si>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</si>
  <si>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</si>
  <si>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</si>
  <si>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</si>
  <si>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</si>
  <si>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</si>
  <si>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</si>
  <si>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</si>
  <si>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</si>
  <si>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</si>
  <si>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</si>
  <si>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</si>
  <si>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</si>
  <si>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</si>
  <si>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</si>
  <si>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</si>
  <si>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</si>
  <si>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</si>
  <si>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</si>
  <si>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</si>
  <si>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</si>
  <si>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</si>
  <si>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</si>
  <si>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</si>
  <si>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</si>
  <si>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</si>
  <si>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</si>
  <si>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</si>
  <si>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</si>
  <si>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</si>
  <si>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</si>
  <si>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</si>
  <si>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</si>
  <si>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</si>
  <si>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</si>
  <si>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</si>
  <si>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</si>
  <si>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</si>
  <si>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</si>
  <si>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</si>
  <si>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</si>
  <si>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</si>
  <si>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</si>
  <si>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</si>
  <si>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</si>
  <si>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</si>
  <si>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</si>
  <si>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</si>
  <si>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</si>
  <si>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</si>
  <si>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</si>
  <si>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</si>
  <si>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</si>
  <si>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</si>
  <si>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</si>
  <si>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</si>
  <si>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</si>
  <si>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</si>
  <si>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</si>
  <si>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</si>
  <si>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</si>
  <si>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</si>
  <si>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</si>
  <si>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</si>
  <si>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</si>
  <si>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</si>
  <si>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</si>
  <si>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</si>
  <si>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</si>
  <si>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</si>
  <si>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</si>
  <si>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</si>
  <si>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</si>
  <si>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</si>
  <si>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</si>
  <si>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</si>
  <si>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</si>
  <si>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</si>
  <si>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</si>
  <si>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</si>
  <si>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</si>
  <si>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</si>
  <si>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</si>
  <si>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</si>
  <si>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</si>
  <si>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</si>
  <si>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</si>
  <si>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</si>
  <si>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</si>
  <si>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</si>
  <si>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</si>
  <si>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</si>
  <si>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</si>
  <si>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</si>
  <si>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</si>
  <si>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</si>
  <si>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</si>
  <si>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</si>
  <si>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</si>
  <si>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</si>
  <si>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</si>
  <si>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</si>
  <si>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</si>
  <si>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</si>
  <si>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</si>
  <si>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</si>
  <si>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</si>
  <si>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</si>
  <si>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</si>
  <si>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</si>
  <si>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</si>
  <si>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</si>
  <si>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</si>
  <si>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</si>
  <si>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</si>
  <si>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</si>
  <si>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</si>
  <si>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</si>
  <si>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</si>
  <si>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</si>
  <si>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</si>
  <si>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</si>
  <si>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</si>
  <si>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</si>
  <si>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</si>
  <si>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</si>
  <si>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</si>
  <si>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</si>
  <si>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</si>
  <si>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</si>
  <si>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</si>
  <si>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</si>
  <si>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</si>
  <si>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</si>
  <si>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</si>
  <si>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</si>
  <si>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</si>
  <si>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</si>
  <si>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</si>
  <si>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</si>
  <si>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</si>
  <si>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</si>
  <si>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</si>
  <si>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</si>
  <si>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</si>
  <si>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</si>
  <si>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</si>
  <si>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</si>
  <si>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</si>
  <si>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</si>
  <si>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</si>
  <si>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</si>
  <si>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</si>
  <si>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</si>
  <si>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</si>
  <si>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</si>
  <si>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</si>
  <si>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</si>
  <si>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</si>
  <si>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</si>
  <si>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</si>
  <si>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</si>
  <si>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</si>
  <si>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</si>
  <si>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</si>
  <si>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</si>
  <si>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</si>
  <si>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</si>
  <si>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</si>
  <si>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</si>
  <si>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</si>
  <si>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</si>
  <si>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</si>
  <si>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</si>
  <si>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</si>
  <si>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</si>
  <si>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</si>
  <si>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</si>
  <si>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</si>
  <si>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</si>
  <si>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</si>
  <si>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</si>
  <si>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</si>
  <si>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</si>
  <si>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</si>
  <si>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</si>
  <si>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</si>
  <si>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</si>
  <si>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</si>
  <si>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</si>
  <si>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</si>
  <si>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</si>
  <si>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</si>
  <si>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</si>
  <si>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</si>
  <si>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</si>
  <si>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</si>
  <si>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</si>
  <si>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</si>
  <si>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</si>
  <si>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</si>
  <si>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</si>
  <si>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</si>
  <si>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</si>
  <si>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</si>
  <si>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</si>
  <si>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</si>
  <si>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</si>
  <si>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</si>
  <si>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</si>
  <si>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</si>
  <si>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</si>
  <si>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</si>
  <si>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</si>
  <si>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</si>
  <si>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</si>
  <si>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</si>
  <si>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</si>
  <si>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</si>
  <si>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</si>
  <si>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</si>
  <si>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</si>
  <si>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</si>
  <si>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</si>
  <si>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</si>
  <si>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</si>
  <si>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</si>
  <si>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</si>
  <si>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</si>
  <si>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</si>
  <si>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</si>
  <si>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</si>
  <si>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</si>
  <si>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</si>
  <si>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</si>
  <si>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</si>
  <si>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</si>
  <si>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</si>
  <si>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</si>
  <si>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</si>
  <si>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</si>
  <si>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</si>
  <si>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</si>
  <si>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</si>
  <si>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</si>
  <si>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</si>
  <si>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</si>
  <si>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</si>
  <si>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</si>
  <si>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</si>
  <si>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</si>
  <si>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</si>
  <si>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</si>
  <si>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</si>
  <si>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</si>
  <si>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</si>
  <si>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</si>
  <si>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</si>
  <si>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</si>
  <si>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</si>
  <si>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</si>
  <si>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</si>
  <si>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</si>
  <si>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</si>
  <si>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</si>
  <si>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</si>
  <si>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</si>
  <si>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</si>
  <si>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</si>
  <si>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</si>
  <si>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</si>
  <si>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</si>
  <si>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</si>
  <si>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</si>
  <si>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</si>
  <si>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</si>
  <si>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</si>
  <si>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</si>
  <si>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</si>
  <si>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</si>
  <si>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</si>
  <si>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</si>
  <si>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</si>
  <si>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</si>
  <si>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</si>
  <si>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</si>
  <si>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</si>
  <si>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</si>
  <si>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</si>
  <si>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</si>
  <si>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</si>
  <si>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</si>
  <si>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</si>
  <si>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</si>
  <si>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</si>
  <si>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</si>
  <si>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</si>
  <si>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</si>
  <si>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</si>
  <si>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</si>
  <si>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</si>
  <si>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</si>
  <si>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</si>
  <si>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</si>
  <si>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</si>
  <si>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</si>
  <si>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</si>
  <si>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</si>
  <si>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</si>
  <si>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</si>
  <si>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</si>
  <si>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</si>
  <si>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</si>
  <si>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</si>
  <si>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</si>
  <si>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</si>
  <si>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</si>
  <si>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</si>
  <si>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</si>
  <si>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</si>
  <si>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</si>
  <si>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</si>
  <si>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</si>
  <si>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</si>
  <si>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</si>
  <si>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</si>
  <si>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</si>
  <si>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</si>
  <si>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</si>
  <si>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</si>
  <si>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</si>
  <si>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</si>
  <si>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</si>
  <si>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</si>
  <si>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</si>
  <si>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</si>
  <si>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</si>
  <si>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</si>
  <si>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</si>
  <si>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</si>
  <si>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</si>
  <si>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</si>
  <si>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</si>
  <si>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</si>
  <si>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</si>
  <si>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</si>
  <si>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</si>
  <si>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</si>
  <si>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</si>
  <si>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</si>
  <si>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</si>
  <si>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</si>
  <si>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</si>
  <si>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</si>
  <si>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</si>
  <si>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</si>
  <si>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</si>
  <si>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</si>
  <si>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</si>
  <si>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</si>
  <si>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</si>
  <si>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</si>
  <si>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</si>
  <si>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</si>
  <si>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</si>
  <si>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</si>
  <si>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</si>
  <si>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</si>
  <si>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</si>
  <si>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</si>
  <si>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</si>
  <si>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</si>
  <si>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</si>
  <si>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</si>
  <si>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</si>
  <si>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</si>
  <si>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</si>
  <si>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</si>
  <si>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</si>
  <si>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</si>
  <si>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</si>
  <si>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</si>
  <si>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</si>
  <si>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</si>
  <si>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</si>
  <si>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</si>
  <si>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</si>
  <si>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</si>
  <si>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</si>
  <si>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</si>
  <si>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</si>
  <si>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</si>
  <si>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</si>
  <si>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</si>
  <si>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</si>
  <si>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</si>
  <si>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</si>
  <si>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</si>
  <si>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</si>
  <si>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</si>
  <si>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</si>
  <si>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</si>
  <si>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</si>
  <si>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</si>
  <si>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</si>
  <si>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</si>
  <si>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</si>
  <si>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</si>
  <si>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</si>
  <si>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</si>
  <si>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</si>
  <si>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</si>
  <si>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</si>
  <si>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</si>
  <si>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</si>
  <si>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</si>
  <si>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</si>
  <si>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</si>
  <si>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</si>
  <si>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</si>
  <si>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</si>
  <si>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</si>
  <si>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</si>
  <si>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</si>
  <si>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</si>
  <si>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</si>
  <si>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</si>
  <si>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</si>
  <si>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</si>
  <si>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</si>
  <si>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</si>
  <si>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</si>
  <si>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</si>
  <si>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</si>
  <si>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</si>
  <si>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</si>
  <si>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</si>
  <si>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</si>
  <si>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</si>
  <si>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</si>
  <si>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</si>
  <si>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</si>
  <si>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</si>
  <si>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</si>
  <si>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</si>
  <si>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</si>
  <si>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</si>
  <si>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</si>
  <si>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</si>
  <si>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</si>
  <si>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</si>
  <si>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</si>
  <si>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</si>
  <si>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</si>
  <si>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</si>
  <si>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</si>
  <si>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</si>
  <si>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</si>
  <si>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</si>
  <si>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</si>
  <si>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</si>
  <si>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</si>
  <si>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</si>
  <si>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</si>
  <si>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</si>
  <si>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</si>
  <si>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</si>
  <si>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</si>
  <si>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</si>
  <si>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</si>
  <si>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</si>
  <si>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</si>
  <si>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</si>
  <si>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</si>
  <si>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</si>
  <si>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</si>
  <si>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</si>
  <si>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</si>
  <si>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</si>
  <si>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</si>
  <si>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</si>
  <si>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</si>
  <si>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</si>
  <si>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</si>
  <si>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</si>
  <si>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</si>
  <si>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</si>
  <si>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</si>
  <si>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</si>
  <si>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</si>
  <si>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</si>
  <si>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</si>
  <si>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</si>
  <si>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</si>
  <si>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</si>
  <si>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</si>
  <si>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</si>
  <si>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</si>
  <si>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</si>
  <si>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</si>
  <si>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</si>
  <si>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</si>
  <si>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</si>
  <si>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</si>
  <si>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</si>
  <si>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</si>
  <si>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</si>
  <si>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</si>
  <si>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</si>
  <si>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</si>
  <si>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</si>
  <si>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</si>
  <si>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</si>
  <si>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</si>
  <si>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</si>
  <si>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</si>
  <si>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</si>
  <si>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</si>
  <si>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</si>
  <si>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</si>
  <si>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</si>
  <si>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</si>
  <si>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</si>
  <si>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</si>
  <si>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</si>
  <si>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</si>
  <si>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</si>
  <si>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</si>
  <si>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</si>
  <si>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</si>
  <si>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</si>
  <si>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</si>
  <si>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</si>
  <si>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</si>
  <si>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</si>
  <si>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</si>
  <si>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</si>
  <si>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</si>
  <si>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</si>
  <si>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</si>
  <si>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</si>
  <si>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</si>
  <si>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</si>
  <si>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</si>
  <si>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</si>
  <si>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</si>
  <si>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</si>
  <si>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</si>
  <si>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</si>
  <si>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</si>
  <si>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</si>
  <si>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</si>
  <si>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</si>
  <si>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</si>
  <si>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</si>
  <si>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</si>
  <si>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</si>
  <si>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</si>
  <si>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</si>
  <si>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</si>
  <si>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</si>
  <si>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</si>
  <si>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</si>
  <si>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</si>
  <si>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</si>
  <si>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</si>
  <si>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</si>
  <si>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</si>
  <si>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</si>
  <si>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</si>
  <si>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</si>
  <si>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</si>
  <si>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</si>
  <si>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</si>
  <si>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</si>
  <si>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</si>
  <si>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</si>
  <si>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</si>
  <si>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</si>
  <si>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</si>
  <si>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</si>
  <si>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</si>
  <si>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</si>
  <si>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</si>
  <si>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</si>
  <si>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</si>
  <si>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</si>
  <si>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</si>
  <si>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</si>
  <si>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</si>
  <si>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</si>
  <si>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</si>
  <si>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</si>
  <si>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</si>
  <si>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</si>
  <si>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</si>
  <si>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</si>
  <si>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</si>
  <si>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</si>
  <si>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</si>
  <si>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</si>
  <si>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</si>
  <si>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</si>
  <si>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</si>
  <si>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</si>
  <si>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</si>
  <si>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</si>
  <si>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</si>
  <si>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</si>
  <si>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</si>
  <si>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</si>
  <si>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</si>
  <si>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</si>
  <si>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</si>
  <si>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</si>
  <si>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</si>
  <si>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</si>
  <si>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</si>
  <si>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</si>
  <si>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</si>
  <si>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</si>
  <si>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</si>
  <si>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</si>
  <si>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</si>
  <si>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</si>
  <si>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</si>
  <si>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</si>
  <si>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</si>
  <si>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</si>
  <si>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</si>
  <si>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</si>
  <si>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</si>
  <si>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</si>
  <si>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</si>
  <si>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</si>
  <si>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</si>
  <si>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</si>
  <si>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</si>
  <si>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</si>
  <si>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</si>
  <si>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</si>
  <si>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</si>
  <si>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</si>
  <si>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</si>
  <si>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</si>
  <si>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</si>
  <si>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</si>
  <si>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</si>
  <si>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</si>
  <si>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</si>
  <si>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</si>
  <si>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</si>
  <si>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</si>
  <si>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</si>
  <si>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</si>
  <si>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</si>
  <si>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</si>
  <si>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</si>
  <si>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</si>
  <si>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</si>
  <si>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</si>
  <si>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</si>
  <si>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</si>
  <si>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</si>
  <si>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</si>
  <si>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</si>
  <si>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</si>
  <si>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</si>
  <si>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</si>
  <si>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</si>
  <si>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</si>
  <si>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</si>
  <si>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</si>
  <si>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</si>
  <si>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</si>
  <si>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</si>
  <si>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</si>
  <si>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</si>
  <si>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</si>
  <si>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</si>
  <si>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</si>
  <si>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</si>
  <si>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</si>
  <si>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</si>
  <si>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</si>
  <si>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</si>
  <si>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</si>
  <si>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</si>
  <si>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</si>
  <si>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</si>
  <si>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</si>
  <si>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</si>
  <si>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</si>
  <si>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</si>
  <si>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</si>
  <si>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</si>
  <si>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</si>
  <si>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</si>
  <si>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</si>
  <si>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</si>
  <si>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</si>
  <si>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</si>
  <si>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</si>
  <si>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</si>
  <si>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</si>
  <si>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</si>
  <si>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</si>
  <si>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</si>
  <si>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</si>
  <si>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</si>
  <si>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</si>
  <si>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</si>
  <si>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</si>
  <si>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</si>
  <si>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</si>
  <si>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</si>
  <si>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</si>
  <si>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</si>
  <si>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</si>
  <si>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</si>
  <si>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</si>
  <si>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</si>
  <si>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</si>
  <si>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</si>
  <si>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</si>
  <si>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</si>
  <si>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</si>
  <si>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</si>
  <si>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</si>
  <si>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</si>
  <si>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</si>
  <si>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</si>
  <si>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</si>
  <si>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</si>
  <si>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</si>
  <si>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</si>
  <si>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</si>
  <si>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</si>
  <si>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</si>
  <si>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</si>
  <si>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</si>
  <si>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</si>
  <si>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</si>
  <si>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</si>
  <si>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</si>
  <si>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</si>
  <si>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</si>
  <si>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</si>
  <si>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</si>
  <si>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</si>
  <si>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</si>
  <si>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</si>
  <si>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</si>
  <si>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</si>
  <si>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</si>
  <si>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</si>
  <si>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</si>
  <si>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</si>
  <si>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</si>
  <si>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</si>
  <si>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</si>
  <si>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</si>
  <si>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</si>
  <si>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</si>
  <si>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</si>
  <si>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</si>
  <si>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</si>
  <si>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</si>
  <si>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</si>
  <si>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</si>
  <si>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</si>
  <si>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</si>
  <si>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</si>
  <si>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</si>
  <si>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</si>
  <si>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</si>
  <si>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</si>
  <si>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</si>
  <si>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</si>
  <si>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</si>
  <si>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</si>
  <si>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</si>
  <si>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</si>
  <si>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</si>
  <si>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</si>
  <si>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</si>
  <si>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</si>
  <si>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</si>
  <si>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</si>
  <si>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</si>
  <si>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</si>
  <si>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</si>
  <si>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</si>
  <si>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</si>
  <si>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</si>
  <si>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</si>
  <si>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</si>
  <si>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</si>
  <si>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</si>
  <si>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</si>
  <si>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</si>
  <si>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</si>
  <si>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</si>
  <si>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</si>
  <si>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</si>
  <si>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</si>
  <si>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</si>
  <si>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</si>
  <si>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</si>
  <si>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</si>
  <si>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</si>
  <si>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</si>
  <si>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</si>
  <si>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</si>
  <si>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</si>
  <si>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</si>
  <si>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</si>
  <si>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</si>
  <si>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</si>
  <si>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</si>
  <si>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</si>
  <si>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</si>
  <si>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</si>
  <si>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</si>
  <si>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</si>
  <si>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</si>
  <si>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</si>
  <si>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</si>
  <si>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</si>
  <si>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</si>
  <si>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</si>
  <si>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</si>
  <si>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</si>
  <si>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</si>
  <si>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</si>
  <si>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</si>
  <si>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</si>
  <si>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</si>
  <si>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</si>
  <si>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</si>
  <si>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</si>
  <si>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</si>
  <si>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</si>
  <si>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</si>
  <si>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</si>
  <si>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</si>
  <si>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</si>
  <si>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</si>
  <si>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</si>
  <si>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</si>
  <si>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</si>
  <si>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</si>
  <si>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</si>
  <si>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</si>
  <si>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</si>
  <si>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</si>
  <si>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</si>
  <si>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</si>
  <si>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</si>
  <si>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</si>
  <si>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</si>
  <si>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</si>
  <si>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</si>
  <si>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</si>
  <si>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</si>
  <si>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</si>
  <si>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</si>
  <si>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</si>
  <si>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</si>
  <si>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</si>
  <si>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</si>
  <si>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</si>
  <si>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</si>
  <si>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</si>
  <si>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</si>
  <si>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</si>
  <si>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</si>
  <si>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</si>
  <si>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</si>
  <si>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</si>
  <si>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</si>
  <si>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</si>
  <si>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</si>
  <si>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</si>
  <si>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</si>
  <si>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</si>
  <si>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</si>
  <si>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</si>
  <si>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</si>
  <si>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</si>
  <si>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</si>
  <si>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</si>
  <si>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</si>
  <si>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</si>
  <si>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</si>
  <si>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</si>
  <si>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</si>
  <si>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</si>
  <si>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</si>
  <si>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</si>
  <si>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</si>
  <si>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</si>
  <si>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</si>
  <si>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</si>
  <si>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</si>
  <si>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</si>
  <si>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</si>
  <si>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</si>
  <si>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</si>
  <si>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</si>
  <si>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</si>
  <si>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</si>
  <si>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</si>
  <si>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</si>
  <si>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</si>
  <si>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</si>
  <si>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</si>
  <si>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</si>
  <si>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</si>
  <si>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</si>
  <si>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</si>
  <si>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</si>
  <si>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</si>
  <si>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</si>
  <si>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</si>
  <si>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</si>
  <si>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</si>
  <si>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</si>
  <si>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</si>
  <si>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</si>
  <si>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</si>
  <si>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</si>
  <si>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</si>
  <si>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</si>
  <si>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</si>
  <si>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</si>
  <si>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</si>
  <si>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</si>
  <si>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</si>
  <si>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</si>
  <si>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</si>
  <si>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</si>
  <si>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</si>
  <si>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</si>
  <si>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</si>
  <si>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</si>
  <si>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</si>
  <si>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</si>
  <si>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</si>
  <si>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</si>
  <si>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</si>
  <si>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</si>
  <si>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</si>
  <si>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</si>
  <si>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</si>
  <si>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</si>
  <si>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</si>
  <si>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</si>
  <si>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</si>
  <si>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</si>
  <si>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</si>
  <si>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</si>
  <si>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</si>
  <si>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</si>
  <si>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</si>
  <si>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</si>
  <si>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</si>
  <si>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</si>
  <si>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</si>
  <si>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</si>
  <si>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</si>
  <si>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</si>
  <si>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</si>
  <si>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</si>
  <si>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</si>
  <si>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</si>
  <si>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</si>
  <si>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</si>
  <si>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</si>
  <si>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</si>
  <si>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</si>
  <si>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</si>
  <si>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</si>
  <si>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</si>
  <si>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</si>
  <si>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</si>
  <si>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</si>
  <si>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</si>
  <si>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</si>
  <si>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</si>
  <si>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</si>
  <si>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</si>
  <si>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</si>
  <si>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</si>
  <si>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</si>
  <si>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</si>
  <si>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</si>
  <si>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</si>
  <si>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</si>
  <si>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</si>
  <si>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</si>
  <si>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</si>
  <si>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</si>
  <si>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</si>
  <si>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</si>
  <si>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</si>
  <si>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</si>
  <si>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</si>
  <si>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</si>
  <si>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</si>
  <si>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</si>
  <si>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</si>
  <si>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</si>
  <si>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</si>
  <si>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</si>
  <si>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</si>
  <si>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</si>
  <si>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</si>
  <si>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</si>
  <si>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</si>
  <si>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</si>
  <si>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</si>
  <si>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</si>
  <si>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</si>
  <si>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</si>
  <si>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</si>
  <si>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</si>
  <si>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</si>
  <si>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</si>
  <si>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</si>
  <si>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</si>
  <si>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</si>
  <si>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</si>
  <si>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</si>
  <si>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</si>
  <si>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</si>
  <si>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</si>
  <si>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</si>
  <si>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</si>
  <si>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</si>
  <si>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</si>
  <si>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</si>
  <si>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</si>
  <si>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</si>
  <si>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</si>
  <si>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</si>
  <si>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</si>
  <si>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</si>
  <si>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</si>
  <si>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</si>
  <si>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</si>
  <si>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</si>
  <si>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</si>
  <si>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</si>
  <si>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</si>
  <si>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</si>
  <si>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</si>
  <si>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</si>
  <si>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</si>
  <si>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</si>
  <si>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</si>
  <si>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</si>
  <si>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</si>
  <si>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</si>
  <si>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</si>
  <si>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</si>
  <si>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</si>
  <si>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</si>
  <si>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</si>
  <si>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</si>
  <si>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</si>
  <si>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</si>
  <si>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</si>
  <si>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</si>
  <si>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</si>
  <si>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</si>
  <si>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</si>
  <si>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</si>
  <si>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</si>
  <si>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</si>
  <si>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</si>
  <si>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</si>
  <si>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</si>
  <si>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</si>
  <si>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</si>
  <si>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</si>
  <si>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</si>
  <si>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</si>
  <si>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</si>
  <si>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</si>
  <si>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</si>
  <si>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</si>
  <si>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</si>
  <si>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</si>
  <si>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</si>
  <si>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</si>
  <si>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</si>
  <si>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</si>
  <si>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</si>
  <si>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</si>
  <si>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</si>
  <si>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</si>
  <si>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</si>
  <si>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</si>
  <si>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</si>
  <si>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</si>
  <si>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</si>
  <si>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</si>
  <si>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</si>
  <si>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</si>
  <si>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</si>
  <si>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</si>
  <si>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</si>
  <si>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</si>
  <si>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</si>
  <si>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</si>
  <si>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</si>
  <si>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</si>
  <si>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</si>
  <si>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</si>
  <si>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</si>
  <si>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</si>
  <si>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</si>
  <si>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</si>
  <si>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</si>
  <si>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</si>
  <si>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</si>
  <si>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</si>
  <si>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</si>
  <si>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</si>
  <si>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</si>
  <si>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</si>
  <si>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</si>
  <si>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</si>
  <si>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</si>
  <si>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</si>
  <si>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</si>
  <si>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</si>
  <si>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</si>
  <si>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</si>
  <si>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</si>
  <si>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</si>
  <si>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</si>
  <si>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</si>
  <si>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</si>
  <si>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</si>
  <si>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</si>
  <si>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</si>
  <si>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</si>
  <si>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</si>
  <si>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</si>
  <si>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</si>
  <si>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</si>
  <si>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</si>
  <si>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</si>
  <si>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</si>
  <si>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</si>
  <si>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</si>
  <si>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</si>
  <si>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</si>
  <si>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</si>
  <si>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</si>
  <si>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</si>
  <si>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</si>
  <si>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</si>
  <si>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</si>
  <si>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</si>
  <si>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</si>
  <si>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</si>
  <si>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</si>
  <si>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</si>
  <si>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</si>
  <si>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</si>
  <si>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</si>
  <si>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</si>
  <si>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</si>
  <si>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</si>
  <si>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</si>
  <si>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</si>
  <si>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</si>
  <si>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</si>
  <si>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</si>
  <si>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</si>
  <si>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</si>
  <si>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</si>
  <si>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</si>
  <si>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</si>
  <si>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</si>
  <si>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</si>
  <si>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</si>
  <si>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</si>
  <si>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</si>
  <si>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</si>
  <si>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</si>
  <si>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</si>
  <si>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</si>
  <si>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</si>
  <si>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</si>
  <si>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</si>
  <si>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</si>
  <si>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</si>
  <si>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</si>
  <si>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</si>
  <si>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</si>
  <si>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</si>
  <si>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</si>
  <si>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</si>
  <si>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</si>
  <si>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</si>
  <si>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</si>
  <si>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</si>
  <si>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</si>
  <si>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</si>
  <si>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</si>
  <si>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</si>
  <si>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</si>
  <si>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</si>
  <si>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</si>
  <si>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</si>
  <si>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</si>
  <si>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</si>
  <si>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</si>
  <si>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</si>
  <si>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</si>
  <si>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</si>
  <si>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</si>
  <si>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</si>
  <si>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</si>
  <si>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</si>
  <si>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</si>
  <si>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</si>
  <si>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</si>
  <si>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</si>
  <si>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</si>
  <si>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</si>
  <si>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</si>
  <si>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</si>
  <si>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</si>
  <si>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</si>
  <si>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</si>
  <si>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</si>
  <si>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</si>
  <si>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</si>
  <si>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</si>
  <si>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</si>
  <si>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</si>
  <si>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</si>
  <si>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</si>
  <si>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</si>
  <si>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</si>
  <si>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</si>
  <si>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</si>
  <si>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</si>
  <si>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</si>
  <si>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</si>
  <si>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</si>
  <si>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</si>
  <si>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</si>
  <si>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</si>
  <si>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</si>
  <si>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</si>
  <si>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</si>
  <si>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</si>
  <si>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</si>
  <si>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</si>
  <si>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</si>
  <si>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</si>
  <si>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</si>
  <si>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</si>
  <si>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</si>
  <si>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</si>
  <si>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</si>
  <si>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</si>
  <si>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</si>
  <si>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</si>
  <si>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</si>
  <si>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</si>
  <si>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</si>
  <si>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</si>
  <si>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</si>
  <si>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</si>
  <si>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</si>
  <si>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</si>
  <si>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</si>
  <si>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</si>
  <si>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</si>
  <si>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</si>
  <si>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</si>
  <si>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</si>
  <si>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</si>
  <si>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</si>
  <si>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</si>
  <si>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</si>
  <si>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</si>
  <si>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</si>
  <si>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</si>
  <si>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</si>
  <si>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</si>
  <si>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</si>
  <si>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</si>
  <si>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</si>
  <si>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</si>
  <si>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</si>
  <si>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</si>
  <si>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</si>
  <si>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</si>
  <si>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</si>
  <si>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</si>
  <si>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</si>
  <si>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</si>
  <si>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</si>
  <si>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</si>
  <si>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</si>
  <si>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</si>
  <si>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</si>
  <si>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</si>
  <si>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</si>
  <si>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</si>
  <si>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</si>
  <si>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</si>
  <si>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</si>
  <si>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</si>
  <si>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</si>
  <si>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</si>
  <si>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</si>
  <si>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</si>
  <si>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</si>
  <si>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</si>
  <si>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</si>
  <si>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</si>
  <si>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</si>
  <si>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</si>
  <si>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</si>
  <si>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</si>
  <si>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</si>
  <si>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</si>
  <si>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</si>
  <si>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</si>
  <si>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</si>
  <si>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</si>
  <si>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</si>
  <si>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</si>
  <si>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</si>
  <si>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</si>
  <si>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</si>
  <si>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</si>
  <si>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</si>
  <si>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</si>
  <si>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</si>
  <si>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</si>
  <si>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</si>
  <si>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</si>
  <si>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</si>
  <si>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</si>
  <si>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</si>
  <si>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</si>
  <si>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</si>
  <si>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</si>
  <si>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</si>
  <si>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</si>
  <si>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</si>
  <si>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</si>
  <si>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</si>
  <si>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</si>
  <si>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</si>
  <si>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</si>
  <si>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</si>
  <si>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</si>
  <si>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</si>
  <si>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</si>
  <si>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</si>
  <si>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</si>
  <si>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</si>
  <si>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</si>
  <si>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</si>
  <si>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</si>
  <si>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</si>
  <si>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</si>
  <si>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</si>
  <si>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</si>
  <si>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</si>
  <si>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</si>
  <si>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</si>
  <si>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</si>
  <si>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</si>
  <si>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</si>
  <si>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</si>
  <si>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</si>
  <si>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</si>
  <si>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</si>
  <si>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</si>
  <si>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</si>
  <si>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</si>
  <si>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</si>
  <si>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</si>
  <si>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</si>
  <si>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</si>
  <si>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</si>
  <si>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</si>
  <si>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</si>
  <si>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</si>
  <si>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</si>
  <si>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</si>
  <si>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</si>
  <si>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</si>
  <si>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</si>
  <si>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</si>
  <si>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</si>
  <si>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</si>
  <si>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</si>
  <si>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</si>
  <si>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</si>
  <si>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</si>
  <si>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</si>
  <si>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</si>
  <si>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</si>
  <si>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</si>
  <si>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</si>
  <si>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</si>
  <si>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</si>
  <si>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</si>
  <si>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</si>
  <si>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</si>
  <si>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</si>
  <si>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</si>
  <si>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</si>
  <si>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</si>
  <si>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</si>
  <si>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</si>
  <si>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</si>
  <si>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</si>
  <si>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</si>
  <si>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</si>
  <si>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</si>
  <si>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</si>
  <si>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</si>
  <si>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</si>
  <si>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</si>
  <si>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</si>
  <si>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</si>
  <si>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</si>
  <si>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</si>
  <si>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</si>
  <si>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</si>
  <si>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</si>
  <si>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</si>
  <si>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</si>
  <si>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</si>
  <si>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</si>
  <si>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</si>
  <si>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</si>
  <si>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</si>
  <si>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</si>
  <si>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</si>
  <si>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</si>
  <si>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</si>
  <si>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</si>
  <si>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</si>
  <si>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</si>
  <si>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</si>
  <si>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</si>
  <si>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</si>
  <si>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</si>
  <si>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</si>
  <si>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</si>
  <si>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</si>
  <si>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</si>
  <si>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</si>
  <si>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</si>
  <si>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</si>
  <si>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</si>
  <si>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</si>
  <si>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</si>
  <si>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</si>
  <si>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</si>
  <si>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</si>
  <si>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</si>
  <si>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</si>
  <si>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</si>
  <si>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</si>
  <si>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</si>
  <si>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</si>
  <si>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</si>
  <si>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</si>
  <si>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</si>
  <si>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</si>
  <si>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</si>
  <si>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</si>
  <si>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</si>
  <si>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</si>
  <si>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</si>
  <si>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</si>
  <si>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</si>
  <si>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</si>
  <si>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</si>
  <si>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</si>
  <si>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</si>
  <si>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</si>
  <si>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</si>
  <si>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</si>
  <si>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</si>
  <si>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</si>
  <si>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</si>
  <si>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</si>
  <si>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</si>
  <si>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</si>
  <si>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</si>
  <si>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</si>
  <si>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</si>
  <si>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</si>
  <si>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</si>
  <si>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</si>
  <si>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</si>
  <si>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</si>
  <si>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</si>
  <si>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</si>
  <si>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</si>
  <si>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</si>
  <si>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</si>
  <si>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</si>
  <si>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</si>
  <si>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</si>
  <si>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</si>
  <si>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</si>
  <si>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</si>
  <si>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</si>
  <si>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</si>
  <si>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</si>
  <si>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</si>
  <si>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</si>
  <si>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</si>
  <si>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</si>
  <si>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</si>
  <si>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</si>
  <si>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</si>
  <si>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</si>
  <si>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</si>
  <si>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</si>
  <si>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</si>
  <si>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</si>
  <si>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</si>
  <si>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</si>
  <si>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</si>
  <si>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</si>
  <si>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</si>
  <si>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</si>
  <si>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</si>
  <si>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</si>
  <si>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</si>
  <si>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</si>
  <si>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</si>
  <si>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</si>
  <si>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</si>
  <si>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</si>
  <si>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</si>
  <si>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</si>
  <si>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</si>
  <si>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</si>
  <si>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</si>
  <si>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</si>
  <si>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</si>
  <si>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</si>
  <si>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</si>
  <si>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</si>
  <si>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</si>
  <si>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</si>
  <si>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</si>
  <si>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</si>
  <si>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</si>
  <si>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</si>
  <si>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</si>
  <si>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</si>
  <si>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</si>
  <si>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</si>
  <si>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</si>
  <si>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</si>
  <si>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</si>
  <si>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</si>
  <si>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</si>
  <si>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</si>
  <si>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</si>
  <si>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</si>
  <si>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</si>
  <si>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</si>
  <si>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</si>
  <si>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</si>
  <si>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</si>
  <si>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</si>
  <si>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</si>
  <si>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</si>
  <si>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</si>
  <si>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</si>
  <si>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</si>
  <si>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</si>
  <si>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</si>
  <si>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</si>
  <si>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</si>
  <si>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</si>
  <si>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</si>
  <si>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</si>
  <si>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</si>
  <si>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</si>
  <si>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</si>
  <si>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</si>
  <si>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</si>
  <si>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</si>
  <si>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</si>
  <si>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</si>
  <si>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</si>
  <si>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</si>
  <si>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</si>
  <si>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</si>
  <si>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</si>
  <si>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</si>
  <si>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</si>
  <si>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</si>
  <si>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</si>
  <si>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</si>
  <si>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</si>
  <si>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</si>
  <si>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</si>
  <si>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</si>
  <si>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</si>
  <si>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</si>
  <si>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</si>
  <si>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</si>
  <si>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</si>
  <si>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</si>
  <si>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</si>
  <si>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</si>
  <si>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</si>
  <si>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</si>
  <si>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</si>
  <si>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</si>
  <si>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</si>
  <si>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</si>
  <si>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</si>
  <si>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</si>
  <si>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</si>
  <si>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</si>
  <si>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</si>
  <si>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</si>
  <si>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</si>
  <si>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</si>
  <si>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</si>
  <si>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</si>
  <si>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</si>
  <si>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</si>
  <si>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</si>
  <si>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</si>
  <si>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</si>
  <si>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</si>
  <si>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</si>
  <si>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</si>
  <si>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</si>
  <si>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</si>
  <si>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</si>
  <si>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</si>
  <si>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</si>
  <si>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</si>
  <si>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</si>
  <si>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</si>
  <si>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</si>
  <si>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</si>
  <si>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</si>
  <si>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</si>
  <si>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</si>
  <si>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</si>
  <si>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</si>
  <si>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</si>
  <si>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</si>
  <si>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</si>
  <si>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</si>
  <si>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</si>
  <si>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</si>
  <si>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</si>
  <si>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</si>
  <si>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</si>
  <si>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</si>
  <si>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</si>
  <si>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</si>
  <si>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</si>
  <si>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</si>
  <si>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</si>
  <si>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</si>
  <si>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</si>
  <si>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</si>
  <si>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</si>
  <si>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</si>
  <si>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</si>
  <si>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</si>
  <si>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</si>
  <si>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</si>
  <si>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</si>
  <si>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</si>
  <si>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</si>
  <si>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</si>
  <si>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</si>
  <si>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</si>
  <si>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</si>
  <si>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</si>
  <si>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</si>
  <si>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</si>
  <si>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</si>
  <si>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</si>
  <si>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</si>
  <si>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</si>
  <si>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</si>
  <si>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</si>
  <si>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</si>
  <si>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</si>
  <si>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</si>
  <si>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</si>
  <si>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</si>
  <si>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</si>
  <si>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</si>
  <si>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</si>
  <si>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</si>
  <si>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</si>
  <si>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</si>
  <si>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</si>
  <si>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</si>
  <si>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</si>
  <si>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</si>
  <si>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</si>
  <si>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</si>
  <si>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</si>
  <si>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</si>
  <si>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</si>
  <si>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</si>
  <si>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</si>
  <si>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</si>
  <si>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</si>
  <si>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</si>
  <si>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</si>
  <si>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</si>
  <si>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</si>
  <si>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</si>
  <si>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</si>
  <si>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</si>
  <si>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</si>
  <si>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</si>
  <si>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</si>
  <si>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</si>
  <si>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</si>
  <si>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</si>
  <si>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</si>
  <si>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</si>
  <si>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</si>
  <si>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</si>
  <si>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</si>
  <si>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</si>
  <si>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</si>
  <si>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</si>
  <si>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</si>
  <si>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</si>
  <si>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</si>
  <si>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</si>
  <si>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</si>
  <si>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</si>
  <si>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</si>
  <si>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</si>
  <si>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</si>
  <si>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</si>
  <si>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</si>
  <si>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</si>
  <si>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</si>
  <si>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</si>
  <si>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</si>
  <si>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</si>
  <si>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</si>
  <si>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</si>
  <si>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</si>
  <si>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</si>
  <si>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</si>
  <si>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</si>
  <si>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</si>
  <si>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</si>
  <si>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</si>
  <si>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</si>
  <si>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</si>
  <si>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</si>
  <si>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</si>
  <si>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</si>
  <si>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</si>
  <si>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</si>
  <si>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</si>
  <si>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</si>
  <si>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</si>
  <si>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</si>
  <si>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</si>
  <si>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</si>
  <si>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</si>
  <si>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</si>
  <si>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</si>
  <si>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</si>
  <si>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</si>
  <si>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</si>
  <si>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</si>
  <si>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</si>
  <si>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</si>
  <si>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</si>
  <si>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</si>
  <si>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</si>
  <si>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</si>
  <si>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</si>
  <si>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</si>
  <si>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</si>
  <si>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</si>
  <si>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</si>
  <si>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</si>
  <si>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</si>
  <si>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</si>
  <si>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</si>
  <si>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</si>
  <si>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</si>
  <si>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</si>
  <si>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</si>
  <si>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</si>
  <si>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</si>
  <si>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</si>
  <si>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</si>
  <si>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</si>
  <si>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</si>
  <si>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</si>
  <si>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</si>
  <si>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</si>
  <si>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</si>
  <si>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</si>
  <si>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</si>
  <si>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</si>
  <si>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</si>
  <si>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</si>
  <si>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</si>
  <si>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</si>
  <si>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</si>
  <si>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</si>
  <si>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</si>
  <si>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</si>
  <si>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</si>
  <si>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</si>
  <si>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</si>
  <si>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</si>
  <si>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</si>
  <si>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</si>
  <si>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</si>
  <si>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</si>
  <si>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</si>
  <si>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</si>
  <si>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</si>
  <si>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</si>
  <si>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</si>
  <si>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</si>
  <si>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</si>
  <si>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</si>
  <si>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</si>
  <si>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</si>
  <si>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</si>
  <si>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</si>
  <si>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</si>
  <si>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</si>
  <si>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</si>
  <si>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</si>
  <si>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</si>
  <si>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</si>
  <si>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</si>
  <si>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</si>
  <si>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</si>
  <si>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</si>
  <si>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</si>
  <si>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</si>
  <si>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</si>
  <si>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</si>
  <si>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</si>
  <si>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</si>
  <si>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</si>
  <si>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</si>
  <si>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</si>
  <si>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</si>
  <si>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</si>
  <si>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</si>
  <si>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</si>
  <si>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</si>
  <si>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</si>
  <si>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</si>
  <si>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</si>
  <si>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</si>
  <si>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</si>
  <si>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</si>
  <si>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</si>
  <si>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</si>
  <si>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</si>
  <si>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</si>
  <si>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</si>
  <si>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</si>
  <si>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</si>
  <si>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</si>
  <si>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</si>
  <si>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</si>
  <si>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</si>
  <si>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</si>
  <si>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</si>
  <si>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</si>
  <si>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</si>
  <si>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</si>
  <si>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</si>
  <si>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</si>
  <si>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</si>
  <si>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</si>
  <si>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</si>
  <si>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</si>
  <si>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</si>
  <si>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</si>
  <si>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</si>
  <si>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</si>
  <si>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</si>
  <si>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</si>
  <si>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</si>
  <si>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</si>
  <si>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</si>
  <si>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</si>
  <si>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</si>
  <si>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</si>
  <si>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</si>
  <si>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</si>
  <si>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</si>
  <si>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</si>
  <si>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</si>
  <si>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</si>
  <si>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</si>
  <si>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</si>
  <si>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</si>
  <si>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</si>
  <si>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</si>
  <si>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</si>
  <si>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</si>
  <si>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</si>
  <si>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</si>
  <si>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</si>
  <si>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</si>
  <si>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</si>
  <si>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</si>
  <si>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</si>
  <si>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</si>
  <si>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</si>
  <si>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</si>
  <si>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</si>
  <si>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</si>
  <si>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</si>
  <si>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</si>
  <si>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</si>
  <si>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</si>
  <si>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</si>
  <si>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</si>
  <si>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</si>
  <si>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</si>
  <si>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</si>
  <si>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</si>
  <si>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</si>
  <si>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</si>
  <si>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</si>
  <si>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</si>
  <si>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</si>
  <si>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</si>
  <si>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</si>
  <si>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</si>
  <si>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</si>
  <si>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</si>
  <si>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</si>
  <si>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</si>
  <si>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</si>
  <si>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</si>
  <si>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</si>
  <si>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</si>
  <si>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</si>
  <si>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</si>
  <si>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</si>
  <si>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</si>
  <si>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</si>
  <si>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</si>
  <si>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</si>
  <si>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</si>
  <si>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</si>
  <si>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</si>
  <si>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</si>
  <si>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</si>
  <si>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</si>
  <si>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</si>
  <si>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</si>
  <si>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</si>
  <si>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</si>
  <si>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</si>
  <si>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</si>
  <si>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</si>
  <si>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</si>
  <si>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</si>
  <si>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</si>
  <si>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</si>
  <si>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</si>
  <si>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</si>
  <si>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</si>
  <si>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</si>
  <si>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</si>
  <si>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</si>
  <si>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</si>
  <si>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</si>
  <si>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</si>
  <si>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</si>
  <si>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</si>
  <si>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</si>
  <si>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</si>
  <si>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</si>
  <si>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</si>
  <si>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</si>
  <si>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</si>
  <si>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</si>
  <si>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</si>
  <si>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</si>
  <si>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</si>
  <si>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</si>
  <si>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</si>
  <si>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</si>
  <si>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</si>
  <si>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</si>
  <si>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</si>
  <si>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</si>
  <si>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</si>
  <si>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</si>
  <si>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</si>
  <si>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</si>
  <si>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</si>
  <si>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</si>
  <si>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</si>
  <si>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</si>
  <si>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</si>
  <si>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</si>
  <si>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</si>
  <si>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</si>
  <si>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</si>
  <si>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</si>
  <si>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</si>
  <si>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</si>
  <si>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</si>
  <si>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</si>
  <si>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</si>
  <si>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</si>
  <si>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</si>
  <si>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</si>
  <si>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</si>
  <si>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</si>
  <si>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</si>
  <si>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</si>
  <si>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</si>
  <si>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</si>
  <si>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</si>
  <si>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</si>
  <si>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</si>
  <si>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</si>
  <si>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</si>
  <si>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</si>
  <si>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</si>
  <si>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</si>
  <si>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</si>
  <si>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</si>
  <si>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</si>
  <si>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</si>
  <si>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</si>
  <si>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</si>
  <si>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</si>
  <si>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</si>
  <si>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</si>
  <si>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</si>
  <si>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</si>
  <si>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</si>
  <si>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</si>
  <si>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</si>
  <si>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</si>
  <si>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</si>
  <si>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</si>
  <si>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</si>
  <si>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</si>
  <si>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</si>
  <si>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</si>
  <si>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</si>
  <si>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</si>
  <si>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</si>
  <si>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</si>
  <si>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</si>
  <si>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</si>
  <si>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</si>
  <si>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</si>
  <si>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</si>
  <si>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</si>
  <si>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</si>
  <si>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</si>
  <si>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</si>
  <si>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</si>
  <si>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</si>
  <si>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</si>
  <si>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</si>
  <si>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</si>
  <si>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</si>
  <si>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</si>
  <si>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</si>
  <si>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</si>
  <si>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</si>
  <si>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</si>
  <si>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</si>
  <si>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</si>
  <si>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</si>
  <si>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</si>
  <si>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</si>
  <si>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</si>
  <si>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</si>
  <si>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</si>
  <si>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</si>
  <si>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</si>
  <si>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</si>
  <si>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</si>
  <si>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</si>
  <si>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</si>
  <si>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</si>
  <si>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</si>
  <si>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</si>
  <si>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</si>
  <si>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</si>
  <si>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</si>
  <si>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</si>
  <si>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</si>
  <si>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</si>
  <si>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</si>
  <si>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</si>
  <si>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</si>
  <si>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</si>
  <si>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</si>
  <si>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</si>
  <si>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</si>
  <si>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</si>
  <si>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</si>
  <si>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</si>
  <si>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</si>
  <si>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</si>
  <si>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</si>
  <si>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</si>
  <si>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</si>
  <si>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</si>
  <si>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</si>
  <si>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</si>
  <si>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</si>
  <si>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</si>
  <si>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</si>
  <si>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</si>
  <si>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</si>
  <si>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</si>
  <si>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</si>
  <si>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</si>
  <si>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</si>
  <si>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</si>
  <si>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</si>
  <si>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</si>
  <si>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</si>
  <si>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</si>
  <si>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</si>
  <si>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</si>
  <si>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</si>
  <si>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</si>
  <si>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</si>
  <si>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</si>
  <si>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</si>
  <si>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</si>
  <si>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</si>
  <si>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</si>
  <si>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</si>
  <si>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</si>
  <si>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</si>
  <si>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</si>
  <si>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</si>
  <si>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</si>
  <si>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</si>
  <si>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</si>
  <si>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</si>
  <si>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</si>
  <si>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</si>
  <si>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</si>
  <si>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</si>
  <si>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</si>
  <si>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</si>
  <si>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</si>
  <si>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</si>
  <si>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</si>
  <si>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</si>
  <si>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</si>
  <si>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</si>
  <si>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</si>
  <si>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</si>
  <si>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</si>
  <si>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</si>
  <si>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</si>
  <si>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</si>
  <si>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</si>
  <si>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</si>
  <si>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</si>
  <si>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</si>
  <si>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</si>
  <si>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</si>
  <si>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</si>
  <si>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</si>
  <si>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</si>
  <si>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</si>
  <si>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</si>
  <si>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</si>
  <si>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</si>
  <si>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</si>
  <si>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</si>
  <si>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</si>
  <si>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</si>
  <si>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</si>
  <si>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</si>
  <si>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</si>
  <si>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</si>
  <si>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</si>
  <si>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</si>
  <si>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</si>
  <si>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</si>
  <si>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</si>
  <si>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</si>
  <si>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</si>
  <si>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</si>
  <si>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</si>
  <si>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</si>
  <si>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</si>
  <si>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</si>
  <si>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</si>
  <si>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</si>
  <si>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</si>
  <si>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</si>
  <si>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</si>
  <si>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</si>
  <si>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</si>
  <si>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</si>
  <si>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</si>
  <si>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</si>
  <si>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</si>
  <si>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</si>
  <si>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</si>
  <si>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</si>
  <si>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</si>
  <si>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</si>
  <si>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</si>
  <si>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</si>
  <si>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</si>
  <si>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</si>
  <si>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</si>
  <si>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</si>
  <si>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</si>
  <si>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</si>
  <si>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</si>
  <si>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</si>
  <si>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</si>
  <si>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</si>
  <si>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</si>
  <si>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</si>
  <si>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</si>
  <si>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</si>
  <si>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</si>
  <si>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</si>
  <si>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</si>
  <si>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</si>
  <si>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</si>
  <si>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</si>
  <si>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</si>
  <si>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</si>
  <si>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</si>
  <si>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</si>
  <si>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</si>
  <si>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</si>
  <si>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</si>
  <si>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</si>
  <si>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</si>
  <si>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</si>
  <si>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</si>
  <si>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</si>
  <si>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</si>
  <si>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</si>
  <si>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</si>
  <si>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</si>
  <si>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</si>
  <si>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</si>
  <si>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</si>
  <si>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</si>
  <si>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</si>
  <si>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</si>
  <si>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</si>
  <si>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</si>
  <si>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</si>
  <si>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</si>
  <si>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</si>
  <si>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</si>
  <si>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</si>
  <si>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</si>
  <si>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</si>
  <si>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</si>
  <si>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</si>
  <si>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</si>
  <si>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</si>
  <si>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</si>
  <si>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</si>
  <si>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</si>
  <si>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</si>
  <si>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</si>
  <si>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</si>
  <si>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</si>
  <si>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</si>
  <si>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</si>
  <si>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</si>
  <si>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</si>
  <si>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</si>
  <si>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</si>
  <si>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</si>
  <si>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</si>
  <si>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</si>
  <si>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</si>
  <si>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</si>
  <si>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</si>
  <si>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</si>
  <si>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</si>
  <si>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</si>
  <si>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</si>
  <si>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</si>
  <si>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</si>
  <si>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</si>
  <si>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</si>
  <si>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</si>
  <si>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</si>
  <si>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</si>
  <si>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</si>
  <si>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</si>
  <si>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</si>
  <si>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</si>
  <si>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</si>
  <si>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</si>
  <si>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</si>
  <si>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</si>
  <si>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</si>
  <si>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</si>
  <si>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</si>
  <si>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</si>
  <si>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</si>
  <si>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</si>
  <si>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</si>
  <si>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</si>
  <si>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</si>
  <si>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</si>
  <si>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</si>
  <si>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</si>
  <si>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</si>
  <si>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</si>
  <si>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</si>
  <si>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</si>
  <si>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</si>
  <si>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</si>
  <si>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</si>
  <si>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</si>
  <si>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</si>
  <si>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</si>
  <si>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</si>
  <si>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</si>
  <si>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</si>
  <si>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</si>
  <si>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</si>
  <si>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</si>
  <si>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</si>
  <si>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</si>
  <si>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</si>
  <si>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</si>
  <si>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</si>
  <si>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</si>
  <si>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</si>
  <si>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</si>
  <si>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</si>
  <si>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</si>
  <si>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</si>
  <si>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</si>
  <si>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</si>
  <si>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</si>
  <si>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</si>
  <si>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</si>
  <si>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</si>
  <si>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</si>
  <si>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</si>
  <si>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</si>
  <si>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</si>
  <si>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</si>
  <si>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</si>
  <si>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</si>
  <si>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</si>
  <si>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</si>
  <si>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</si>
  <si>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</si>
  <si>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</si>
  <si>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</si>
  <si>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</si>
  <si>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</si>
  <si>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</si>
  <si>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</si>
  <si>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</si>
  <si>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</si>
  <si>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</si>
  <si>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</si>
  <si>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</si>
  <si>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</si>
  <si>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</si>
  <si>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</si>
  <si>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</si>
  <si>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</si>
  <si>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</si>
  <si>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</si>
  <si>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</si>
  <si>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</si>
  <si>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</si>
  <si>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</si>
  <si>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</si>
  <si>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</si>
  <si>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</si>
  <si>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</si>
  <si>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</si>
  <si>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</si>
  <si>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</si>
  <si>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</si>
  <si>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</si>
  <si>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</si>
  <si>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</si>
  <si>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</si>
  <si>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</si>
  <si>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</si>
  <si>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</si>
  <si>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</si>
  <si>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</si>
  <si>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</si>
  <si>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</si>
  <si>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</si>
  <si>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</si>
  <si>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</si>
  <si>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</si>
  <si>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</si>
  <si>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</si>
  <si>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</si>
  <si>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</si>
  <si>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</si>
  <si>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</si>
  <si>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</si>
  <si>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</si>
  <si>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</si>
  <si>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</si>
  <si>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</si>
  <si>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</si>
  <si>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</si>
  <si>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</si>
  <si>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</si>
  <si>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</si>
  <si>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</si>
  <si>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</si>
  <si>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</si>
  <si>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</si>
  <si>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</si>
  <si>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</si>
  <si>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</si>
  <si>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</si>
  <si>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</si>
  <si>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</si>
  <si>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</si>
  <si>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</si>
  <si>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</si>
  <si>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</si>
  <si>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</si>
  <si>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</si>
  <si>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</si>
  <si>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</si>
  <si>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</si>
  <si>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</si>
  <si>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</si>
  <si>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</si>
  <si>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</si>
  <si>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</si>
  <si>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</si>
  <si>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</si>
  <si>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</si>
  <si>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</si>
  <si>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</si>
  <si>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</si>
  <si>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</si>
  <si>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</si>
  <si>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</si>
  <si>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</si>
  <si>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</si>
  <si>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</si>
  <si>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</si>
  <si>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</si>
  <si>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</si>
  <si>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</si>
  <si>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</si>
  <si>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</si>
  <si>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</si>
  <si>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</si>
  <si>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</si>
  <si>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</si>
  <si>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</si>
  <si>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</si>
  <si>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</si>
  <si>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</si>
  <si>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</si>
  <si>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</si>
  <si>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</si>
  <si>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</si>
  <si>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</si>
  <si>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</si>
  <si>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</si>
  <si>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</si>
  <si>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</si>
  <si>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</si>
  <si>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</si>
  <si>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</si>
  <si>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</si>
  <si>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</si>
  <si>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</si>
  <si>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</si>
  <si>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</si>
  <si>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</si>
  <si>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</si>
  <si>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</si>
  <si>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</si>
  <si>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</si>
  <si>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</si>
  <si>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</si>
  <si>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</si>
  <si>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</si>
  <si>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</si>
  <si>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</si>
  <si>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</si>
  <si>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</si>
  <si>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</si>
  <si>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</si>
  <si>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</si>
  <si>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</si>
  <si>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</si>
  <si>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</si>
  <si>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</si>
  <si>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</si>
  <si>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</si>
  <si>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</si>
  <si>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</si>
  <si>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</si>
  <si>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</si>
  <si>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</si>
  <si>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</si>
  <si>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</si>
  <si>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</si>
  <si>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</si>
  <si>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</si>
  <si>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</si>
  <si>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</si>
  <si>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</si>
  <si>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</si>
  <si>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</si>
  <si>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</si>
  <si>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</si>
  <si>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</si>
  <si>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</si>
  <si>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</si>
  <si>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</si>
  <si>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</si>
  <si>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</si>
  <si>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</si>
  <si>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</si>
  <si>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</si>
  <si>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</si>
  <si>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</si>
  <si>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</si>
  <si>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</si>
  <si>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</si>
  <si>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</si>
  <si>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</si>
  <si>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</si>
  <si>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</si>
  <si>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</si>
  <si>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</si>
  <si>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</si>
  <si>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</si>
  <si>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</si>
  <si>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</si>
  <si>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</si>
  <si>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</si>
  <si>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</si>
  <si>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</si>
  <si>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</si>
  <si>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</si>
  <si>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</si>
  <si>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</si>
  <si>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</si>
  <si>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</si>
  <si>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</si>
  <si>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</si>
  <si>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</si>
  <si>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</si>
  <si>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</si>
  <si>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</si>
  <si>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</si>
  <si>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</si>
  <si>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</si>
  <si>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</si>
  <si>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</si>
  <si>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</si>
  <si>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</si>
  <si>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</si>
  <si>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</si>
  <si>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</si>
  <si>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</si>
  <si>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</si>
  <si>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</si>
  <si>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</si>
  <si>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</si>
  <si>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</si>
  <si>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</si>
  <si>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</si>
  <si>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</si>
  <si>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</si>
  <si>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</si>
  <si>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</si>
  <si>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</si>
  <si>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</si>
  <si>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</si>
  <si>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</si>
  <si>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</si>
  <si>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</si>
  <si>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</si>
  <si>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</si>
  <si>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</si>
  <si>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</si>
  <si>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</si>
  <si>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</si>
  <si>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</si>
  <si>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</si>
  <si>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</si>
  <si>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</si>
  <si>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</si>
  <si>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</si>
  <si>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</si>
  <si>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</si>
  <si>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</si>
  <si>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</si>
  <si>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</si>
  <si>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</si>
  <si>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</si>
  <si>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</si>
  <si>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</si>
  <si>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</si>
  <si>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</si>
  <si>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</si>
  <si>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</si>
  <si>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</si>
  <si>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</si>
  <si>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</si>
  <si>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</si>
  <si>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</si>
  <si>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</si>
  <si>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</si>
  <si>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</si>
  <si>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</si>
  <si>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</si>
  <si>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</si>
  <si>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</si>
  <si>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</si>
  <si>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</si>
  <si>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</si>
  <si>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</si>
  <si>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</si>
  <si>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</si>
  <si>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</si>
  <si>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</si>
  <si>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</si>
  <si>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</si>
  <si>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</si>
  <si>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</si>
  <si>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</si>
  <si>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</si>
  <si>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</si>
  <si>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</si>
  <si>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</si>
  <si>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</si>
  <si>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</si>
  <si>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</si>
  <si>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</si>
  <si>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</si>
  <si>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</si>
  <si>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</si>
  <si>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</si>
  <si>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</si>
  <si>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</si>
  <si>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</si>
  <si>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</si>
  <si>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</si>
  <si>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</si>
  <si>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</si>
  <si>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</si>
  <si>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</si>
  <si>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</si>
  <si>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</si>
  <si>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</si>
  <si>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</si>
  <si>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</si>
  <si>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</si>
  <si>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</si>
  <si>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</si>
  <si>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</si>
  <si>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</si>
  <si>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</si>
  <si>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</si>
  <si>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</si>
  <si>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</si>
  <si>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</si>
  <si>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</si>
  <si>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</si>
  <si>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</si>
  <si>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</si>
  <si>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</si>
  <si>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</si>
  <si>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</si>
  <si>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</si>
  <si>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</si>
  <si>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</si>
  <si>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</si>
  <si>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</si>
  <si>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</si>
  <si>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</si>
  <si>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</si>
  <si>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</si>
  <si>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</si>
  <si>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</si>
  <si>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</si>
  <si>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</si>
  <si>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</si>
  <si>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</si>
  <si>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</si>
  <si>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</si>
  <si>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</si>
  <si>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</si>
  <si>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</si>
  <si>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</si>
  <si>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</si>
  <si>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</si>
  <si>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</si>
  <si>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</si>
  <si>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</si>
  <si>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</si>
  <si>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</si>
  <si>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</si>
  <si>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</si>
  <si>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</si>
  <si>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</si>
  <si>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</si>
  <si>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</si>
  <si>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</si>
  <si>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</si>
  <si>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</si>
  <si>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</si>
  <si>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</si>
  <si>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</si>
  <si>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</si>
  <si>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</si>
  <si>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</si>
  <si>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</si>
  <si>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</si>
  <si>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</si>
  <si>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</si>
  <si>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</si>
  <si>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</si>
  <si>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</si>
  <si>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</si>
  <si>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</si>
  <si>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</si>
  <si>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</si>
  <si>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</si>
  <si>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</si>
  <si>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</si>
  <si>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</si>
  <si>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</si>
  <si>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</si>
  <si>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</si>
  <si>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</si>
  <si>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</si>
  <si>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</si>
  <si>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</si>
  <si>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</si>
  <si>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</si>
  <si>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</si>
  <si>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</si>
  <si>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</si>
  <si>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</si>
  <si>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</si>
  <si>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</si>
  <si>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</si>
  <si>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</si>
  <si>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</si>
  <si>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</si>
  <si>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</si>
  <si>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</si>
  <si>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</si>
  <si>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</si>
  <si>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</si>
  <si>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</si>
  <si>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</si>
  <si>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</si>
  <si>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</si>
  <si>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</si>
  <si>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</si>
  <si>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</si>
  <si>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</si>
  <si>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</si>
  <si>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</si>
  <si>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</si>
  <si>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</si>
  <si>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</si>
  <si>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</si>
  <si>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</si>
  <si>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</si>
  <si>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</si>
  <si>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</si>
  <si>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</si>
  <si>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</si>
  <si>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</si>
  <si>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</si>
  <si>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</si>
  <si>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</si>
  <si>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</si>
  <si>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</si>
  <si>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</si>
  <si>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</si>
  <si>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</si>
  <si>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</si>
  <si>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</si>
  <si>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</si>
  <si>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</si>
  <si>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</si>
  <si>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</si>
  <si>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</si>
  <si>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</si>
  <si>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</si>
  <si>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</si>
  <si>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</si>
  <si>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</si>
  <si>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</si>
  <si>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</si>
  <si>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</si>
  <si>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</si>
  <si>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</si>
  <si>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</si>
  <si>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</si>
  <si>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</si>
  <si>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</si>
  <si>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</si>
  <si>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</si>
  <si>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</si>
  <si>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</si>
  <si>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</si>
  <si>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</si>
  <si>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</si>
  <si>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</si>
  <si>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</si>
  <si>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</si>
  <si>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</si>
  <si>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</si>
  <si>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</si>
  <si>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</si>
  <si>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</si>
  <si>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</si>
  <si>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</si>
  <si>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</si>
  <si>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</si>
  <si>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</si>
  <si>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</si>
  <si>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</si>
  <si>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</si>
  <si>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</si>
  <si>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</si>
  <si>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</si>
  <si>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</si>
  <si>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</si>
  <si>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</si>
  <si>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</si>
  <si>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</si>
  <si>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</si>
  <si>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</si>
  <si>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</si>
  <si>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</si>
  <si>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</si>
  <si>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</si>
  <si>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</si>
  <si>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</si>
  <si>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</si>
  <si>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</si>
  <si>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</si>
  <si>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</si>
  <si>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</si>
  <si>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</si>
  <si>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</si>
  <si>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</si>
  <si>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</si>
  <si>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</si>
  <si>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</si>
  <si>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</si>
  <si>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</si>
  <si>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</si>
  <si>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</si>
  <si>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</si>
  <si>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</si>
  <si>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</si>
  <si>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</si>
  <si>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</si>
  <si>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</si>
  <si>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</si>
  <si>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</si>
  <si>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</si>
  <si>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</si>
  <si>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</si>
  <si>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</si>
  <si>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</si>
  <si>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</si>
  <si>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</si>
  <si>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</si>
  <si>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</si>
  <si>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</si>
  <si>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</si>
  <si>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</si>
  <si>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</si>
  <si>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</si>
  <si>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</si>
  <si>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</si>
  <si>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</si>
  <si>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</si>
  <si>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</si>
  <si>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</si>
  <si>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</si>
  <si>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</si>
  <si>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</si>
  <si>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</si>
  <si>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</si>
  <si>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</si>
  <si>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</si>
  <si>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</si>
  <si>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</si>
  <si>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</si>
  <si>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</si>
  <si>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</si>
  <si>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</si>
  <si>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</si>
  <si>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</si>
  <si>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</si>
  <si>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</si>
  <si>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</si>
  <si>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</si>
  <si>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</si>
  <si>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</si>
  <si>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</si>
  <si>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</si>
  <si>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</si>
  <si>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</si>
  <si>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</si>
  <si>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</si>
  <si>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</si>
  <si>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</si>
  <si>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</si>
  <si>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</si>
  <si>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</si>
  <si>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</si>
  <si>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</si>
  <si>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</si>
  <si>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</si>
  <si>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</si>
  <si>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</si>
  <si>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</si>
  <si>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</si>
  <si>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</si>
  <si>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</si>
  <si>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</si>
  <si>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</si>
  <si>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</si>
  <si>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</si>
  <si>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</si>
  <si>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</si>
  <si>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</si>
  <si>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</si>
  <si>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</si>
  <si>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</si>
  <si>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</si>
  <si>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</si>
  <si>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</si>
  <si>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</si>
  <si>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</si>
  <si>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</si>
  <si>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</si>
  <si>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</si>
  <si>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</si>
  <si>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</si>
  <si>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</si>
  <si>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</si>
  <si>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</si>
  <si>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</si>
  <si>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</si>
  <si>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</si>
  <si>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</si>
  <si>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</si>
  <si>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</si>
  <si>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</si>
  <si>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</si>
  <si>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</si>
  <si>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</si>
  <si>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</si>
  <si>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</si>
  <si>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</si>
  <si>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</si>
  <si>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</si>
  <si>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</si>
  <si>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</si>
  <si>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</si>
  <si>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</si>
  <si>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</si>
  <si>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</si>
  <si>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</si>
  <si>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</si>
  <si>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</si>
  <si>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</si>
  <si>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</si>
  <si>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</si>
  <si>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</si>
  <si>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</si>
  <si>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</si>
  <si>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</si>
  <si>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</si>
  <si>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</si>
  <si>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</si>
  <si>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</si>
  <si>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</si>
  <si>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</si>
  <si>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</si>
  <si>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</si>
  <si>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</si>
  <si>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</si>
  <si>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</si>
  <si>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</si>
  <si>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</si>
  <si>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</si>
  <si>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</si>
  <si>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</si>
  <si>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</si>
  <si>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</si>
  <si>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</si>
  <si>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</si>
  <si>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</si>
  <si>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</si>
  <si>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</si>
  <si>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</si>
  <si>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</si>
  <si>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</si>
  <si>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</si>
  <si>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</si>
  <si>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</si>
  <si>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</si>
  <si>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</si>
  <si>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</si>
  <si>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</si>
  <si>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</si>
  <si>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</si>
  <si>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</si>
  <si>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</si>
  <si>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</si>
  <si>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</si>
  <si>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</si>
  <si>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</si>
  <si>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</si>
  <si>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</si>
  <si>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</si>
  <si>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</si>
  <si>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</si>
  <si>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</si>
  <si>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</si>
  <si>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</si>
  <si>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</si>
  <si>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</si>
  <si>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</si>
  <si>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</si>
  <si>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</si>
  <si>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</si>
  <si>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</si>
  <si>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</si>
  <si>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</si>
  <si>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</si>
  <si>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</si>
  <si>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</si>
  <si>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</si>
  <si>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</si>
  <si>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</si>
  <si>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</si>
  <si>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</si>
  <si>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</si>
  <si>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</si>
  <si>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</si>
  <si>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</si>
  <si>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</si>
  <si>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</si>
  <si>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</si>
  <si>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</si>
  <si>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</si>
  <si>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</si>
  <si>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</si>
  <si>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</si>
  <si>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</si>
  <si>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</si>
  <si>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</si>
  <si>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</si>
  <si>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</si>
  <si>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</si>
  <si>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</si>
  <si>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</si>
  <si>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</si>
  <si>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</si>
  <si>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</si>
  <si>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</si>
  <si>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</si>
  <si>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</si>
  <si>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</si>
  <si>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</si>
  <si>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</si>
  <si>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</si>
  <si>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</si>
  <si>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</si>
  <si>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</si>
  <si>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</si>
  <si>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</si>
  <si>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</si>
  <si>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</si>
  <si>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</si>
  <si>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</si>
  <si>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</si>
  <si>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</si>
  <si>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</si>
  <si>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</si>
  <si>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</si>
  <si>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</si>
  <si>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</si>
  <si>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</si>
  <si>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</si>
  <si>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</si>
  <si>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</si>
  <si>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</si>
  <si>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</si>
  <si>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</si>
  <si>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</si>
  <si>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</si>
  <si>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</si>
  <si>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</si>
  <si>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</si>
  <si>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</si>
  <si>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</si>
  <si>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</si>
  <si>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</si>
  <si>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</si>
  <si>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</si>
  <si>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</si>
  <si>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</si>
  <si>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</si>
  <si>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</si>
  <si>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</si>
  <si>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</si>
  <si>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</si>
  <si>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</si>
  <si>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</si>
  <si>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</si>
  <si>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</si>
  <si>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</si>
  <si>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</si>
  <si>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</si>
  <si>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</si>
  <si>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</si>
  <si>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</si>
  <si>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</si>
  <si>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</si>
  <si>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</si>
  <si>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</si>
  <si>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</si>
  <si>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</si>
  <si>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</si>
  <si>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</si>
  <si>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</si>
  <si>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</si>
  <si>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</si>
  <si>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</si>
  <si>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</si>
  <si>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</si>
  <si>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</si>
  <si>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</si>
  <si>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</si>
  <si>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</si>
  <si>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</si>
  <si>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</si>
  <si>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</si>
  <si>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</si>
  <si>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</si>
  <si>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</si>
  <si>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</si>
  <si>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</si>
  <si>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</si>
  <si>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</si>
  <si>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</si>
  <si>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</si>
  <si>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</si>
  <si>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</si>
  <si>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</si>
  <si>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</si>
  <si>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</si>
  <si>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</si>
  <si>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</si>
  <si>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</si>
  <si>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</si>
  <si>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</si>
  <si>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</si>
  <si>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</si>
  <si>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</si>
  <si>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</si>
  <si>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</si>
  <si>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</si>
  <si>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</si>
  <si>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</si>
  <si>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</si>
  <si>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</si>
  <si>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</si>
  <si>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</si>
  <si>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</si>
  <si>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</si>
  <si>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</si>
  <si>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</si>
  <si>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</si>
  <si>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</si>
  <si>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</si>
  <si>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</si>
  <si>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</si>
  <si>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</si>
  <si>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</si>
  <si>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</si>
  <si>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</si>
  <si>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</si>
  <si>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</si>
  <si>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</si>
  <si>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</si>
  <si>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</si>
  <si>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</si>
  <si>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</si>
  <si>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</si>
  <si>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</si>
  <si>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</si>
  <si>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</si>
  <si>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</si>
  <si>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</si>
  <si>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</si>
  <si>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</si>
  <si>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</si>
  <si>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</si>
  <si>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</si>
  <si>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</si>
  <si>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</si>
  <si>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</si>
  <si>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</si>
  <si>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</si>
  <si>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</si>
  <si>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</si>
  <si>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</si>
  <si>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</si>
  <si>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</si>
  <si>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</si>
  <si>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</si>
  <si>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</si>
  <si>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</si>
  <si>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</si>
  <si>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</si>
  <si>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</si>
  <si>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</si>
  <si>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</si>
  <si>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</si>
  <si>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</si>
  <si>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</si>
  <si>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</si>
  <si>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</si>
  <si>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</si>
  <si>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</si>
  <si>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</si>
  <si>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</si>
  <si>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</si>
  <si>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</si>
  <si>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</si>
  <si>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</si>
  <si>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</si>
  <si>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</si>
  <si>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</si>
  <si>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</si>
  <si>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</si>
  <si>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</si>
  <si>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</si>
  <si>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</si>
  <si>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</si>
  <si>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</si>
  <si>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</si>
  <si>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</si>
  <si>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</si>
  <si>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</si>
  <si>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</si>
  <si>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</si>
  <si>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</si>
  <si>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</si>
  <si>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</si>
  <si>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</si>
  <si>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</si>
  <si>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</si>
  <si>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</si>
  <si>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</si>
  <si>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</si>
  <si>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</si>
  <si>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</si>
  <si>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</si>
  <si>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</si>
  <si>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</si>
  <si>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</si>
  <si>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</si>
  <si>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</si>
  <si>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</si>
  <si>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</si>
  <si>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</si>
  <si>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</si>
  <si>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</si>
  <si>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</si>
  <si>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</si>
  <si>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</si>
  <si>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</si>
  <si>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</si>
  <si>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</si>
  <si>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</si>
  <si>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</si>
  <si>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</si>
  <si>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</si>
  <si>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</si>
  <si>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</si>
  <si>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</si>
  <si>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</si>
  <si>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</si>
  <si>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</si>
  <si>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Sceco failure, we are unable to connect the PG due to the noise and the objection from the neighbors</t>
  </si>
  <si>
    <t>PCM-20251106-00001247</t>
  </si>
  <si>
    <t xml:space="preserve">Sceco Cut in Area and Team save HUB Site </t>
  </si>
  <si>
    <t>PCM-20251106-00001276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</si>
  <si>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</si>
  <si>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</si>
  <si>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</si>
  <si>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</si>
  <si>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</si>
  <si>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</si>
  <si>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</si>
  <si>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</si>
  <si>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</si>
  <si>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</si>
  <si>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PCM-20251106-00001166</t>
  </si>
  <si>
    <t xml:space="preserve">team at site checking </t>
  </si>
  <si>
    <t>mak0230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</si>
</sst>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304.64486620370008</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45967.593292129626</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45967.593292129626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45967.593292129626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45967.593292129626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45967.593292129626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45967.593292129626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45967.593292129626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45967.593292129626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45967.593292129626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45967.593292129626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45967.593292129626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45967.593292129626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45967.593292129626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45967.593292129626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45967.593292129626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45967.593292129626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45967.593292129626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45967.593292129626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45967.593292129626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45967.593292129626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45967.593292129626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45967.593292129626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45967.593292129626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45967.593292129626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45967.593292129626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45967.593292129626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45967.593292129626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45967.593292129626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45967.593292129626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45967.593292129626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45967.593292129626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45967.593292129626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45967.593292129626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45967.593292129626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45967.593292129626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45967.593292129626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45967.593292129626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45967.593292129626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45967.593292129626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45967.593292129626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45967.593292129626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45967.593292129626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45967.593292129626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45967.593292129626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45967.593292129626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45967.593292129626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45967.593292129626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45967.593292129626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45967.593292129626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45967.593292129626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45967.593292129626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45967.593292129626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45967.593292129626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45967.593292129626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45967.593292129626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45967.593292129626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45967.593292129626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45967.593292129626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45967.593292129626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45967.593292129626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45967.593292129626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45967.593292129626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45967.593292129626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45967.593292129626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45967.593292129626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45967.593292129626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45967.593292129626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45967.593292129626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45967.593292129626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45967.593292129626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45967.593292129626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45967.593292129626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45967.593292129626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45967.593292129626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45967.593292129626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45967.593292129626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45967.593292129626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45967.593292129626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45967.593292129626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45967.593292129626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45967.593292129626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45967.593292129626</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45967.593292129626</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3184B002-83A1-4FDD-961B-DB182CD5D1AA}"/>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142.59345416666474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0.10758611110941274</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45967.593292129626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45967.593292129626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45967.593292129626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45967.593292129626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45967.593292129626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45967.593292129626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45967.593292129626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45967.593292129626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45967.593292129626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45967.593292129626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45967.593292129626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45967.593292129626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45967.593292129626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45967.593292129626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45967.593292129626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45967.593292129626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45967.593292129626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45967.593292129626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45967.593292129626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45967.593292129626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45967.593292129626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45967.593292129626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45967.593292129626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45967.593292129626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45967.593292129626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45967.593292129626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45967.593292129626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45967.593292129626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45967.593292129626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45967.593292129626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45967.593292129626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45967.593292129626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45967.593292129626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45967.593292129626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45967.593292129626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45967.593292129626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45967.593292129626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45967.593292129626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45967.593292129626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45967.593292129626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45967.593292129626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45967.593292129626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45967.593292129626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45967.593292129626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45967.593292129626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45967.593292129626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45967.593292129626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45967.593292129626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45967.593292129626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45967.593292129626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45967.593292129626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45967.593292129626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45967.593292129626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45967.593292129626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45967.593292129626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45967.593292129626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45967.593292129626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45967.593292129626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45967.593292129626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45967.593292129626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45967.593292129626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45967.593292129626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45967.593292129626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45967.593292129626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45967.593292129626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45967.593292129626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45967.593292129626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45967.593292129626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45967.593292129626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45967.593292129626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45967.593292129626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45967.593292129626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45967.593292129626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45967.593292129626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45967.593292129626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45967.593292129626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45967.593292129626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45967.593292129626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45967.593292129626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45967.593292129626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45967.593292129626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45967.593292129626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45967.593292129626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45967.593292129626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45967.593292129626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45967.593292129626</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45967.593292129626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45967.593292129626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45967.593292129626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45967.593292129626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45967.593292129626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45967.593292129626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45967.593292129626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45967.593292129626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45967.593292129626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45967.593292129626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45967.593292129626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45967.593292129626</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45967.593292129626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45967.593292129626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45967.593292129626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45967.593292129626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45967.593292129626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45967.593292129626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45967.593292129626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45967.593292129626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45967.593292129626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45967.593292129626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45967.593292129626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45967.593292129626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45967.593292129626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45967.593292129626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45967.593292129626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45967.593292129626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45967.593292129626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45967.593292129626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45967.593292129626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45967.593292129626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45967.593292129626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45967.593292129626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45967.593292129626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45967.593292129626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45967.593292129626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45967.593292129626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45967.593292129626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45967.593292129626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45967.593292129626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45967.593292129626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45967.593292129626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45967.593292129626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45967.593292129626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45967.593292129626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45967.593292129626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45967.593292129626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45967.593292129626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45967.593292129626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45967.593292129626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45967.593292129626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45967.593292129626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45967.593292129626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45967.593292129626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45967.593292129626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45967.593292129626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45967.593292129626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45967.593292129626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45967.593292129626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45967.593292129626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45967.593292129626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45967.593292129626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45967.593292129626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45967.593292129626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45967.593292129626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45967.593292129626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45967.593292129626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45967.593292129626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45967.593292129626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45967.593292129626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45967.593292129626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45967.593292129626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45967.593292129626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45967.593292129626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45967.593292129626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45967.593292129626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45967.593292129626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45967.593292129626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45967.593292129626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45967.593292129626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45967.593292129626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45967.593292129626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45967.593292129626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45967.593292129626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45967.593292129626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45967.593292129626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45967.593292129626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45967.593292129626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45967.593292129626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45967.593292129626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45967.593292129626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45967.593292129626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45967.593292129626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45967.593292129626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45967.593292129626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45967.593292129626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45967.593292129626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45967.593292129626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45967.593292129626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45967.593292129626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45967.593292129626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45967.593292129626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45967.593292129626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45967.593292129626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45967.593292129626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45967.593292129626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45967.593292129626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45967.593292129626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45967.593292129626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45967.593292129626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45967.593292129626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45967.593292129626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45967.593292129626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45967.593292129626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45967.593292129626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45967.593292129626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45967.593292129626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45967.593292129626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45967.593292129626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45967.593292129626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45967.593292129626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45967.593292129626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45967.593292129626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45967.593292245372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45967.593292245372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45967.593292245372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45967.593292245372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45967.593292245372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45967.593292245372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45967.593292245372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45967.593292245372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45967.593292245372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45967.593292245372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45967.593292245372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45967.593292245372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45967.593292245372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45967.593292245372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45967.593292245372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45967.593292245372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45967.593292245372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45967.593292245372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45967.593292245372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45967.593292245372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45967.593292245372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45967.593292245372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45967.593292245372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45967.593292245372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45967.593292245372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45967.593292245372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45967.593292245372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45967.593292245372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45967.593292245372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45967.593292245372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45967.593292245372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45967.593292245372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45967.593292245372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45967.593292245372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45967.593292245372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45967.593292245372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45967.593292245372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45967.593292245372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45967.593292245372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45967.593292245372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45967.593292245372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45967.593292245372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45967.593292245372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45967.593292245372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45967.593292245372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45967.593292245372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45967.593292245372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45967.593292245372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45967.593292245372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45967.593292245372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45967.593292245372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45967.593292245372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45967.593292245372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45967.593292245372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45967.593292245372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45967.593292245372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45967.593292245372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45967.593292245372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45967.593292245372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45967.593292245372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45967.593292245372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45967.593292245372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45967.593292245372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45967.593292245372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45967.593292245372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45967.593292245372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45967.593292245372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45967.593292245372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45967.593292245372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45967.593292245372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45967.593292245372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45967.593292245372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45967.593292245372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45967.593292245372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45967.593292245372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45967.593292245372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45967.593292245372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45967.593292245372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45967.593292245372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45967.593292245372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45967.593292245372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45967.593292245372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45967.593292245372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45967.593292245372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45967.593292245372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45967.593292245372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45967.593292245372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45967.593292245372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45967.593292245372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45967.593292245372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45967.593292245372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45967.593292245372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45967.593292245372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45967.593292245372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45967.593292245372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45967.593292245372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45967.593292245372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45967.593292245372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45967.593292245372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45967.593292245372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45967.593292245372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45967.593292245372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45967.593292245372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45967.593292245372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45967.593292245372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45967.593292245372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45967.593292245372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45967.593292245372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45967.593292245372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45967.593292245372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45967.593292245372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45967.593292245372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45967.593292245372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45967.593292245372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45967.593292245372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45967.593292245372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45967.593292245372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45967.593292245372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45967.593292245372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45967.593292245372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45967.593292245372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45967.593292245372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45967.593292245372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45967.593292245372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45967.593292245372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45967.593292245372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45967.593292245372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45967.593292245372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45967.593292245372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45967.593292245372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45967.593292245372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45967.593292245372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45967.593292245372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45967.593292245372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45967.593292245372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45967.593292245372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45967.593292245372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45967.593292245372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45967.593292245372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45967.593292245372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45967.593292245372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45967.593292245372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45967.593292245372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45967.593292245372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45967.593292245372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45967.593292245372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45967.593292245372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45967.593292245372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45967.593292245372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45967.593292245372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45967.593292245372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45967.593292245372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45967.593292245372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45967.593292245372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45967.593292245372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45967.593292245372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45967.593292245372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45967.593292245372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45967.593292245372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45967.593292245372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45967.593292245372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45967.593292245372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45967.593292245372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45967.593292245372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45967.593292245372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45967.593292245372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45967.593292245372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45967.593292245372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45967.593292245372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45967.593292245372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45967.593292245372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45967.593292245372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45967.593292245372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45967.593292245372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45967.593292245372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45967.593292245372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45967.593292245372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45967.593292245372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45967.593292245372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45967.593292245372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45967.593292245372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45967.593292245372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45967.593292245372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45967.593292245372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45967.593292245372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45967.593292245372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45967.593292245372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45967.593292245372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45967.593292245372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45967.593292245372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45967.593292245372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45967.593292245372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45967.593292245372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45967.593292245372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45967.593292245372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45967.593292245372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45967.593292245372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45967.593292245372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45967.593292245372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45967.593292245372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45967.593292245372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45967.593292245372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45967.593292245372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45967.593292245372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45967.593292245372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45967.593292245372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45967.593292245372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45967.593292245372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45967.593292245372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45967.593292245372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45967.593292245372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45967.593292245372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45967.593292245372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45967.593292245372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45967.593292245372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45967.593292245372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45967.593292245372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45967.593292245372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45967.593292245372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45967.593292245372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45967.593292245372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45967.593292245372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45967.593292245372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45967.593292245372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45967.593292245372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45967.593292245372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45967.593292245372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45967.593292245372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45967.593292245372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45967.593292245372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45967.593292245372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45967.593292245372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45967.593292245372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45967.593292245372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45967.593292245372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45967.593292245372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45967.593292245372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45967.593292245372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45967.593292245372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45967.593292245372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45967.593292245372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45967.593292245372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45967.593292245372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45967.593292245372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45967.593292245372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45967.593292245372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45967.593292245372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45967.593292245372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45967.593292245372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45967.593292245372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45967.593292245372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45967.593292245372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45967.593292245372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45967.593292245372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45967.593292245372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45967.593292245372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45967.593292245372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45967.593292245372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45967.593292245372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45967.593292245372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45967.593292245372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45967.593292245372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45967.593292245372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45967.593292245372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45967.593292245372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45967.593292245372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45967.593292245372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45967.593292245372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45967.593292245372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45967.593292245372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45967.593292245372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45967.593292245372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45967.593292245372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45967.593292245372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45967.593292245372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45967.593292245372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45967.593292245372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45967.593292245372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45967.593292245372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45967.593292245372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45967.593292245372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45967.593292245372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45967.593292245372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45967.593292245372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45967.593292245372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45967.593292245372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45967.593292245372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45967.593292245372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45967.593292245372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45967.593292245372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45967.593292245372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45967.593292245372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45967.593292245372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45967.593292245372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45967.593292245372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45967.593292245372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45967.593292245372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45967.593292245372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45967.593292245372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45967.593292245372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45967.593292245372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45967.593292245372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45967.593292245372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45967.593292245372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45967.593292245372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45967.593292245372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45967.593292245372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45967.593292245372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45967.593292245372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45967.593292245372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45967.593292245372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45967.593292245372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45967.593292245372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45967.593292245372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45967.593292245372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45967.593292245372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45967.593292245372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45967.593292245372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45967.593292245372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45967.593292245372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45967.593292245372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45967.593292245372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45967.593292245372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45967.593292245372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45967.593292245372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45967.593292245372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45967.593292245372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45967.593292245372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45967.593292245372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45967.593292245372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45967.593292245372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45967.593292245372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45967.593292245372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45967.593292245372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45967.593292245372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45967.593292245372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45967.593292245372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45967.593292245372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45967.593292245372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45967.593292245372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45967.593292245372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45967.593292245372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45967.593292245372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45967.593292245372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45967.593292245372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45967.593292245372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45967.593292245372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45967.593292245372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45967.593292245372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45967.593292245372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45967.593292245372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45967.593292245372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45967.593292245372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45967.593292245372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45967.593292245372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45967.593292245372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45967.593292245372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45967.593292245372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45967.593292245372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45967.593292245372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45967.593292245372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45967.593292245372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45967.593292245372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45967.593292245372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45967.593292245372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45967.593292245372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45967.593292245372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45967.593292245372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45967.593292245372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45967.593292245372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45967.593292245372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45967.593292245372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45967.593292245372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45967.593292245372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45967.593292245372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45967.593292245372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45967.593292245372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45967.593292245372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45967.593292245372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45967.593292245372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45967.593292245372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45967.593292245372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45967.593292245372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45967.593292245372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45967.593292245372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45967.593292245372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45967.593292245372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45967.593292245372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45967.593292245372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45967.593292245372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45967.593292245372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45967.593292245372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45967.593292245372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45967.593292245372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45967.593292245372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45967.593292245372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45967.593292245372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45967.593292245372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45967.593292245372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45967.593292245372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45967.593292245372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45967.593292245372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45967.593292245372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45967.593292245372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45967.593292245372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45967.593292245372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45967.593292245372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45967.593292245372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45967.593292245372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45967.593292245372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45967.593292245372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45967.593292245372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45967.593292245372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45967.593292245372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45967.593292245372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45967.593292245372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45967.593292245372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45967.593292245372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45967.593292245372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45967.593292245372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45967.593292245372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45967.593292245372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45967.593292245372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45967.593292245372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45967.593292245372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45967.593292245372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45967.593292245372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45967.593292245372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45967.593292245372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45967.593292245372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45967.593292245372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45967.593292245372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45967.593292245372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45967.593292245372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45967.593292245372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45967.593292245372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45967.593292245372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45967.593292245372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45967.593292245372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45967.593292245372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45967.593292245372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45967.593292245372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45967.593292245372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45967.593292245372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45967.593292245372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45967.593292245372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45967.593292245372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45967.593292245372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45967.593292245372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45967.593292245372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45967.593292245372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45967.593292245372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45967.593292245372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45967.593292245372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45967.593292245372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45967.593292245372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45967.593292245372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45967.593292245372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45967.593292245372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45967.593292245372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45967.593292245372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45967.593292245372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45967.593292245372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45967.593292245372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45967.593292245372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45967.593292245372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45967.593292245372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45967.593292245372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45967.593292245372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45967.593292245372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45967.593292245372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45967.593292245372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45967.593292245372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45967.593292245372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45967.593292245372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45967.593292245372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45967.593292245372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45967.593292245372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45967.593292245372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45967.593292245372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45967.593292245372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45967.593292245372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45967.593292245372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45967.593292245372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45967.593292245372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45967.593292245372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45967.593292245372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45967.593292245372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45967.593292245372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45967.593292245372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45967.593292245372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45967.593292245372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45967.593292245372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45967.593292245372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45967.593292245372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45967.593292245372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45967.593292245372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45967.593292245372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45967.593292245372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45967.593292245372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45967.593292245372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45967.593292245372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45967.593292245372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45967.593292245372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45967.593292245372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45967.593292245372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45967.593292245372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45967.593292245372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45967.593292245372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45967.593292245372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45967.593292245372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45967.593292245372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45967.593292245372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45967.593292245372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45967.593292245372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45967.593292245372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45967.593292245372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45967.593292245372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45967.593292245372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45967.593292245372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45967.593292245372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45967.593292245372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45967.593292245372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45967.593292245372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45967.593292245372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45967.593292245372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45967.593292245372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45967.593292245372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45967.593292245372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45967.593292245372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45967.593292245372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45967.593292245372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45967.593292245372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45967.593292245372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45967.593292245372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45967.593292245372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45967.593292245372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45967.593292245372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45967.593292245372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45967.593292245372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45967.593292245372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45967.593292245372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45967.593292245372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45967.593292245372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45967.593292245372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45967.593292245372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45967.593292245372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45967.593292245372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45967.593292245372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45967.593292245372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45967.593292245372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45967.593292245372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45967.593292245372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45967.593292245372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45967.593292245372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45967.593292245372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45967.593292245372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45967.593292245372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45967.593292245372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45967.593292245372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45967.593292245372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45967.593292245372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45967.593292245372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45967.593292245372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45967.593292245372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45967.593292245372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45967.593292245372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45967.593292245372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45967.593292245372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45967.593292245372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45967.593292245372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45967.593292245372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45967.593292245372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45967.593292245372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45967.593292245372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45967.593292245372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45967.593292245372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45967.593292245372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45967.593292245372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45967.593292245372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45967.593292245372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45967.593292245372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45967.593292245372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45967.593292245372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45967.593292245372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45967.593292245372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45967.593292245372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45967.593292245372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45967.593292245372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45967.593292245372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45967.593292245372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45967.593292245372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45967.593292245372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45967.593292245372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45967.593292245372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45967.593292245372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45967.593292245372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45967.593292245372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45967.593292245372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45967.593292245372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45967.593292245372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45967.593292245372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45967.593292245372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45967.593292245372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45967.593292245372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45967.593292245372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45967.593292245372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45967.593292245372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45967.593292245372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45967.593292245372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45967.593292245372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45967.593292245372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45967.593292245372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45967.593292245372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45967.593292245372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45967.593292245372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45967.593292245372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45967.593292245372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45967.593292245372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45967.593292245372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45967.593292245372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45967.593292245372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45967.593292245372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45967.593292245372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45967.593292245372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45967.593292245372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45967.593292245372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45967.593292245372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45967.593292245372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45967.593292245372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45967.593292245372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45967.593292245372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45967.593292245372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45967.593292245372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45967.593292245372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45967.593292245372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45967.593292245372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45967.593292245372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45967.593292245372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45967.593292245372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45967.593292245372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45967.593292245372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45967.593292245372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45967.593292245372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45967.593292245372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45967.593292245372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45967.593292245372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45967.593292245372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45967.593292245372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45967.593292245372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45967.593292245372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45967.593292245372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45967.593292245372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45967.593292245372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45967.593292245372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45967.593292245372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45967.593292245372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45967.593292245372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45967.593292245372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45967.593292245372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45967.593292245372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45967.593292245372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45967.593292245372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45967.593292245372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45967.593292245372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45967.593292245372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45967.593292245372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45967.593292245372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45967.593292245372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45967.593292245372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45967.593292245372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45967.593292245372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45967.593292245372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45967.593292245372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45967.593292245372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45967.593292245372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45967.593292245372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45967.593292245372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45967.593292245372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45967.593292245372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45967.593292245372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45967.593292245372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45967.593292245372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45967.593292245372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45967.593292245372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45967.593292245372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45967.593292245372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45967.593292245372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45967.593292245372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45967.593292245372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45967.593292245372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45967.593292245372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45967.593292245372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45967.593292245372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45967.593292245372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45967.593292245372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45967.593292245372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45967.593292245372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45967.593292245372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45967.593292245372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45967.593292245372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45967.593292245372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45967.593292245372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45967.593292245372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45967.593292245372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45967.593292245372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45967.593292245372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45967.593292245372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45967.593292245372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45967.593292245372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45967.593292245372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45967.593292245372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45967.593292245372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45967.593292245372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45967.593292245372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45967.593292245372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45967.593292245372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45967.593292245372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45967.593292245372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45967.593292245372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45967.593292245372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45967.593292245372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45967.593292245372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45967.593292245372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45967.593292245372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45967.593292245372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45967.593292245372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45967.593292245372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45967.593292245372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45967.593292245372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45967.593292245372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45967.593292245372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45967.593292245372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45967.593292245372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45967.593292245372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45967.593292245372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45967.593292245372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45967.593292245372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45967.593292245372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45967.593292245372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45967.593292245372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45967.593292245372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45967.593292245372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45967.593292245372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45967.593292245372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45967.593292245372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45967.593292245372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45967.593292245372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45967.593292245372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45967.593292245372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45967.593292245372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45967.593292245372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45967.593292245372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45967.593292245372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45967.593292245372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45967.593292245372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45967.593292245372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45967.593292245372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45967.593292245372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45967.593292245372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45967.593292245372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45967.593292245372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45967.593292245372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45967.593292245372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45967.593292245372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45967.593292245372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45967.593292245372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45967.593292245372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45967.593292245372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45967.593292245372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45967.593292245372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45967.593292245372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45967.593292245372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45967.593292245372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45967.593292245372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45967.593292245372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45967.593292245372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45967.593292245372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45967.593292245372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45967.593292245372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45967.593292245372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45967.593292245372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45967.593292245372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45967.593292245372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45967.593292245372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45967.593292245372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45967.593292245372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45967.593292245372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45967.593292245372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45967.593292245372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45967.593292245372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45967.593292245372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45967.593292245372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45967.593292245372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45967.593292245372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45967.593292245372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45967.593292245372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45967.593292245372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45967.593292245372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45967.593292245372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45967.593292245372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45967.593292245372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45967.593292245372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45967.593292245372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45967.593292245372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45967.593292245372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45967.593292245372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45967.593292245372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45967.593292245372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45967.593292245372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45967.593292245372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45967.593292245372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45967.593292245372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45967.593292245372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45967.593292245372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45967.593292245372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45967.593292245372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45967.593292245372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45967.593292245372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45967.593292245372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45967.593292245372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45967.593292245372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45967.593292245372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45967.593292245372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45967.593292245372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45967.593292245372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45967.593292245372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45967.593292245372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45967.593292245372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45967.593292245372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45967.593292245372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45967.593292245372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45967.593292245372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45967.593292245372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45967.593292245372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45967.593292245372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45967.593292245372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45967.593292245372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45967.593292245372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45967.593292245372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45967.593292245372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45967.593292245372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45967.593292245372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45967.593292245372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45967.593292245372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45967.593292245372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45967.593292245372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45967.593292245372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45967.593292245372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45967.593292245372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45967.593292245372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45967.593292245372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45967.593292245372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45967.593292245372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45967.593292245372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45967.593292245372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45967.593292245372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45967.593292245372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45967.593292245372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45967.593292245372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45967.593292245372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45967.593292245372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45967.593292245372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45967.593292245372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45967.593292245372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45967.593292245372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45967.593292245372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45967.593292245372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45967.593292245372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45967.593292245372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45967.593292245372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45967.593292245372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45967.593292245372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45967.593292245372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45967.593292245372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45967.593292245372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45967.593292245372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45967.593292245372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45967.593292245372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45967.593292245372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45967.593292245372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45967.593292245372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45967.593292245372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45967.593292245372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45967.593292245372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45967.593292245372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45967.593292245372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45967.593292245372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45967.593292245372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45967.593292245372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45967.593292245372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45967.593292245372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45967.593292245372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45967.593292245372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45967.593292245372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45967.593292245372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45967.593292245372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45967.593292245372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45967.593292245372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45967.593292245372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45967.593292245372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45967.593292245372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45967.593292245372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45967.593292245372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45967.593292245372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45967.593292245372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45967.593292245372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45967.593292245372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45967.593292245372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45967.593292245372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45967.593292245372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45967.593292245372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45967.593292245372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45967.593292245372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45967.593292245372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45967.593292245372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45967.593292245372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45967.593292245372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45967.593292245372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45967.593292245372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45967.593292245372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45967.593292245372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45967.593292245372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45967.593292245372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45967.593292245372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45967.593292245372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45967.593292245372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45967.593292245372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45967.593292245372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45967.593292245372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45967.593292245372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45967.593292245372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45967.593292245372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45967.593292245372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45967.593292245372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45967.593292245372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45967.593292245372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45967.593292245372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45967.593292245372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264.11257453703001</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0.19806064814474666</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0.11155601851351094</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45967.593292129626</v>
      </c>
      <c r="H5" s="112">
        <v>45967.486990740741</v>
      </c>
      <c r="I5" s="108" t="str">
        <f>IFERROR(VLOOKUP(D5,DB!A:F,6,0),"")</f>
        <v>Generator-SG</v>
      </c>
      <c r="J5" s="108" t="str">
        <f>IFERROR(VLOOKUP(D5,DB!A:G,7,0),"")</f>
        <v>Dead</v>
      </c>
      <c r="K5" s="114" t="s">
        <v>39119</v>
      </c>
      <c r="L5" s="110" t="str">
        <f>IFERROR(VLOOKUP(D5,DB!A:I,9,0),"")</f>
        <v>Latis</v>
      </c>
    </row>
    <row r="6" spans="1:16" ht="27.75" customHeight="1">
      <c r="A6" s="108" t="s">
        <v>39118</v>
      </c>
      <c r="B6" s="108" t="str">
        <f>IFERROR(VLOOKUP(D6,DB!A:K,11,0),"")</f>
        <v>R4</v>
      </c>
      <c r="C6" s="109">
        <v>1</v>
      </c>
      <c r="D6" s="92" t="s">
        <v>37911</v>
      </c>
      <c r="E6" s="95" t="s">
        <v>39021</v>
      </c>
      <c r="F6" s="112"/>
      <c r="G6" s="113">
        <f ca="1">IFERROR(NOW()-F6,"")</f>
        <v>45967.593292129626</v>
      </c>
      <c r="H6" s="112">
        <v>45967.452453703707</v>
      </c>
      <c r="I6" s="108" t="str">
        <f>IFERROR(VLOOKUP(D6,DB!A:F,6,0),"")</f>
        <v>SCECO</v>
      </c>
      <c r="J6" s="108" t="str">
        <f>IFERROR(VLOOKUP(D6,DB!A:G,7,0),"")</f>
        <v>Good</v>
      </c>
      <c r="K6" s="114" t="s">
        <v>39120</v>
      </c>
      <c r="L6" s="110" t="str">
        <f>IFERROR(VLOOKUP(D6,DB!A:I,9,0),"")</f>
        <v>Latis</v>
      </c>
    </row>
    <row r="7" spans="1:16" ht="15" customHeight="1">
      <c r="A7" s="108" t="s">
        <v>39121</v>
      </c>
      <c r="B7" s="108" t="str">
        <f>IFERROR(VLOOKUP(D7,DB!A:K,11,0),"")</f>
        <v>R4</v>
      </c>
      <c r="C7" s="109">
        <v>1</v>
      </c>
      <c r="D7" s="92" t="s">
        <v>36681</v>
      </c>
      <c r="E7" s="95" t="s">
        <v>39021</v>
      </c>
      <c r="F7" s="112">
        <v>45967.581562500003</v>
      </c>
      <c r="G7" s="113">
        <f ca="1">IFERROR(NOW()-F7,"")</f>
        <v>1.1729629623005167E-2</v>
      </c>
      <c r="H7" s="112">
        <v>45967.572534722225</v>
      </c>
      <c r="I7" s="108" t="str">
        <f>IFERROR(VLOOKUP(D7,DB!A:F,6,0),"")</f>
        <v>SCECO</v>
      </c>
      <c r="J7" s="108" t="str">
        <f>IFERROR(VLOOKUP(D7,DB!A:G,7,0),"")</f>
        <v>In progress</v>
      </c>
      <c r="K7" s="114" t="s">
        <v>39122</v>
      </c>
      <c r="L7" s="110" t="str">
        <f>IFERROR(VLOOKUP(D7,DB!A:I,9,0),"")</f>
        <v>Latis</v>
      </c>
    </row>
    <row r="8" spans="1:16" ht="15" customHeight="1">
      <c r="A8" s="108" t="s">
        <v>39123</v>
      </c>
      <c r="B8" s="108" t="str">
        <f>IFERROR(VLOOKUP(D8,DB!A:K,11,0),"")</f>
        <v>R4</v>
      </c>
      <c r="C8" s="109">
        <v>2</v>
      </c>
      <c r="D8" s="92" t="s">
        <v>37323</v>
      </c>
      <c r="E8" s="95" t="s">
        <v>39021</v>
      </c>
      <c r="F8" s="112">
        <v>45967.579270833332</v>
      </c>
      <c r="G8" s="113">
        <f ca="1">IFERROR(NOW()-F8,"")</f>
        <v>1.4021296294231433E-2</v>
      </c>
      <c r="H8" s="112">
        <v>45967.579270833332</v>
      </c>
      <c r="I8" s="108" t="str">
        <f>IFERROR(VLOOKUP(D8,DB!A:F,6,0),"")</f>
        <v>SCECO</v>
      </c>
      <c r="J8" s="108" t="str">
        <f>IFERROR(VLOOKUP(D8,DB!A:G,7,0),"")</f>
        <v>Dead</v>
      </c>
      <c r="K8" s="114"/>
      <c r="L8" s="110" t="str">
        <f>IFERROR(VLOOKUP(D8,DB!A:I,9,0),"")</f>
        <v>Latis</v>
      </c>
    </row>
    <row r="9" spans="1:16" ht="15" customHeight="1">
      <c r="A9" s="108"/>
      <c r="B9" s="108" t="str">
        <f>IFERROR(VLOOKUP(D9,DB!A:K,11,0),"")</f>
        <v/>
      </c>
      <c r="C9" s="109"/>
      <c r="D9" s="92"/>
      <c r="E9" s="95"/>
      <c r="F9" s="112"/>
      <c r="G9" s="113">
        <f ca="1">IFERROR(NOW()-F9,"")</f>
        <v>45967.593292129626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45967.593292129626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45967.593292129626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45967.593292129626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45967.593292129626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45967.593292129626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45967.593292129626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45967.593292129626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45967.593292129626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45967.593292129626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45967.593292129626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45967.593292129626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111"/>
      <c r="F21" s="112"/>
      <c r="G21" s="113">
        <f ca="1">IFERROR(NOW()-F21,"")</f>
        <v>45967.593292129626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45967.593292129626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45967.593292129626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45967.593292129626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45967.593292129626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45967.593292129626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45967.593292129626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45967.593292129626</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45967.593292129626</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K19" sqref="K1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39124</v>
      </c>
      <c r="B2" s="37" t="str">
        <f>IFERROR(VLOOKUP(D2,DB!A:K,11,0),"")</f>
        <v>R5</v>
      </c>
      <c r="C2" s="37">
        <v>3</v>
      </c>
      <c r="D2" s="107" t="s">
        <v>36011</v>
      </c>
      <c r="E2" s="37" t="s">
        <v>39021</v>
      </c>
      <c r="F2" s="38">
        <v>45891.832060185188</v>
      </c>
      <c r="G2" s="130">
        <f ca="1">IFERROR(NOW()-F2,"")</f>
        <v>75.761231944437895</v>
      </c>
      <c r="H2" s="38">
        <v>45891.790393518517</v>
      </c>
      <c r="I2" s="37" t="str">
        <f>IFERROR(VLOOKUP(D2,DB!A:F,6,0),"")</f>
        <v>Generator-SG</v>
      </c>
      <c r="J2" s="37" t="str">
        <f>IFERROR(VLOOKUP(D2,DB!A:G,7,0),"")</f>
        <v>Vandalized</v>
      </c>
      <c r="K2" s="37" t="s">
        <v>39125</v>
      </c>
      <c r="L2" s="37" t="str">
        <f>IFERROR(VLOOKUP(D2,DB!A:I,9,0),"")</f>
        <v>Latis</v>
      </c>
      <c r="M2" s="106"/>
    </row>
    <row r="3" spans="1:13" ht="30.75">
      <c r="A3" s="37" t="s">
        <v>39126</v>
      </c>
      <c r="B3" s="37" t="str">
        <f>IFERROR(VLOOKUP(D3,DB!A:K,11,0),"")</f>
        <v>R5</v>
      </c>
      <c r="C3" s="37">
        <v>1</v>
      </c>
      <c r="D3" s="37" t="s">
        <v>33268</v>
      </c>
      <c r="E3" s="37" t="s">
        <v>39102</v>
      </c>
      <c r="F3" s="38">
        <v>45926.188877314817</v>
      </c>
      <c r="G3" s="130">
        <f t="shared" ref="G3" ca="1" si="0">IFERROR(NOW()-F3,"")</f>
        <v>41.40441481480957</v>
      </c>
      <c r="H3" s="38">
        <v>45926.158159722225</v>
      </c>
      <c r="I3" s="37" t="str">
        <f>IFERROR(VLOOKUP(D3,DB!A:F,6,0),"")</f>
        <v>SCECO</v>
      </c>
      <c r="J3" s="37" t="str">
        <f>IFERROR(VLOOKUP(D3,DB!A:G,7,0),"")</f>
        <v>Good</v>
      </c>
      <c r="K3" s="37" t="s">
        <v>39127</v>
      </c>
      <c r="L3" s="37" t="str">
        <f>IFERROR(VLOOKUP(D3,DB!A:I,9,0),"")</f>
        <v>Latis</v>
      </c>
      <c r="M3" s="106"/>
    </row>
    <row r="4" spans="1:13" ht="48" customHeight="1">
      <c r="A4" s="138" t="s">
        <v>39128</v>
      </c>
      <c r="B4" s="138" t="str">
        <f>IFERROR(VLOOKUP(D4,DB!A:K,11,0),"")</f>
        <v>R5</v>
      </c>
      <c r="C4" s="138">
        <v>1</v>
      </c>
      <c r="D4" s="138" t="s">
        <v>34758</v>
      </c>
      <c r="E4" s="138" t="s">
        <v>39102</v>
      </c>
      <c r="F4" s="139">
        <v>45948.661111111112</v>
      </c>
      <c r="G4" s="140">
        <f ca="1">IFERROR(NOW()-F4,"")</f>
        <v>18.932181018513802</v>
      </c>
      <c r="H4" s="139">
        <v>45948.661111111112</v>
      </c>
      <c r="I4" s="138" t="str">
        <f>IFERROR(VLOOKUP(D4,DB!A:F,6,0),"")</f>
        <v>SCECO</v>
      </c>
      <c r="J4" s="138" t="str">
        <f>IFERROR(VLOOKUP(D4,DB!A:G,7,0),"")</f>
        <v>Dead</v>
      </c>
      <c r="K4" s="138" t="s">
        <v>39129</v>
      </c>
      <c r="L4" s="138" t="str">
        <f>IFERROR(VLOOKUP(D4,DB!A:I,9,0),"")</f>
        <v>Latis</v>
      </c>
    </row>
    <row r="5" spans="1:13" ht="30.75">
      <c r="A5" s="138" t="s">
        <v>39130</v>
      </c>
      <c r="B5" s="138" t="str">
        <f>IFERROR(VLOOKUP(D5,DB!A:K,11,0),"")</f>
        <v>R5</v>
      </c>
      <c r="C5" s="138">
        <v>1</v>
      </c>
      <c r="D5" s="138" t="s">
        <v>14733</v>
      </c>
      <c r="E5" s="138" t="s">
        <v>39102</v>
      </c>
      <c r="F5" s="139">
        <v>45967.512546296297</v>
      </c>
      <c r="G5" s="140">
        <f ca="1">IFERROR(NOW()-F5,"")</f>
        <v>8.0745833329274319E-2</v>
      </c>
      <c r="H5" s="139">
        <v>45967.379143518519</v>
      </c>
      <c r="I5" s="138" t="str">
        <f>IFERROR(VLOOKUP(D5,DB!A:F,6,0),"")</f>
        <v>SCECO</v>
      </c>
      <c r="J5" s="138" t="str">
        <f>IFERROR(VLOOKUP(D5,DB!A:G,7,0),"")</f>
        <v>No BB Design</v>
      </c>
      <c r="K5" s="138" t="s">
        <v>39131</v>
      </c>
      <c r="L5" s="138" t="str">
        <f>IFERROR(VLOOKUP(D5,DB!A:I,9,0),"")</f>
        <v>Latis</v>
      </c>
    </row>
    <row r="6" spans="1:13" s="106" customFormat="1" ht="15">
      <c r="A6" s="138" t="s">
        <v>39132</v>
      </c>
      <c r="B6" s="138" t="str">
        <f>IFERROR(VLOOKUP(D6,DB!A:K,11,0),"")</f>
        <v>R5</v>
      </c>
      <c r="C6" s="138">
        <v>1</v>
      </c>
      <c r="D6" s="138" t="s">
        <v>32794</v>
      </c>
      <c r="E6" s="138" t="s">
        <v>39102</v>
      </c>
      <c r="F6" s="139">
        <v>45967.463009259256</v>
      </c>
      <c r="G6" s="140">
        <f ca="1">IFERROR(NOW()-F6,"")</f>
        <v>0.13028287037013797</v>
      </c>
      <c r="H6" s="139">
        <v>45967.413391203707</v>
      </c>
      <c r="I6" s="138" t="str">
        <f>IFERROR(VLOOKUP(D6,DB!A:F,6,0),"")</f>
        <v>SCECO</v>
      </c>
      <c r="J6" s="138" t="str">
        <f>IFERROR(VLOOKUP(D6,DB!A:G,7,0),"")</f>
        <v>Vandalized+Dead</v>
      </c>
      <c r="K6" s="138" t="s">
        <v>39133</v>
      </c>
      <c r="L6" s="138" t="str">
        <f>IFERROR(VLOOKUP(D6,DB!A:I,9,0),"")</f>
        <v>Latis</v>
      </c>
    </row>
    <row r="7" spans="1:13" ht="15">
      <c r="A7" s="138" t="s">
        <v>39134</v>
      </c>
      <c r="B7" s="138" t="str">
        <f>IFERROR(VLOOKUP(D7,DB!A:K,11,0),"")</f>
        <v>R5</v>
      </c>
      <c r="C7" s="138">
        <v>1</v>
      </c>
      <c r="D7" s="138" t="s">
        <v>32057</v>
      </c>
      <c r="E7" s="138" t="s">
        <v>39102</v>
      </c>
      <c r="F7" s="139">
        <v>45967.553981481484</v>
      </c>
      <c r="G7" s="140">
        <f ca="1">IFERROR(NOW()-F7,"")</f>
        <v>3.9310648142418358E-2</v>
      </c>
      <c r="H7" s="139">
        <v>45967.493263888886</v>
      </c>
      <c r="I7" s="138" t="str">
        <f>IFERROR(VLOOKUP(D7,DB!A:F,6,0),"")</f>
        <v>SCECO</v>
      </c>
      <c r="J7" s="138" t="str">
        <f>IFERROR(VLOOKUP(D7,DB!A:G,7,0),"")</f>
        <v>Vandalized</v>
      </c>
      <c r="K7" s="138" t="s">
        <v>39135</v>
      </c>
      <c r="L7" s="138" t="str">
        <f>IFERROR(VLOOKUP(D7,DB!A:I,9,0),"")</f>
        <v>Latis</v>
      </c>
    </row>
    <row r="8" spans="1:13" ht="15">
      <c r="A8" s="138"/>
      <c r="B8" s="138" t="str">
        <f>IFERROR(VLOOKUP(D8,DB!A:K,11,0),"")</f>
        <v/>
      </c>
      <c r="C8" s="138"/>
      <c r="D8" s="138"/>
      <c r="E8" s="138"/>
      <c r="F8" s="139"/>
      <c r="G8" s="140">
        <f ca="1">IFERROR(NOW()-F8,"")</f>
        <v>45967.593292129626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45967.593292129626</v>
      </c>
      <c r="H9" s="139"/>
      <c r="I9" s="138" t="str">
        <f>IFERROR(VLOOKUP(D9,DB!A:F,6,0),"")</f>
        <v/>
      </c>
      <c r="J9" s="138" t="str">
        <f>IFERROR(VLOOKUP(D9,DB!A:G,7,0),"")</f>
        <v/>
      </c>
      <c r="K9" s="138"/>
      <c r="L9" s="138" t="str">
        <f>IFERROR(VLOOKUP(D9,DB!A:I,9,0),"")</f>
        <v/>
      </c>
    </row>
    <row r="10" spans="1:13" ht="15">
      <c r="A10" s="138"/>
      <c r="B10" s="138" t="str">
        <f>IFERROR(VLOOKUP(D10,DB!A:K,11,0),"")</f>
        <v>R5</v>
      </c>
      <c r="C10" s="138"/>
      <c r="D10" s="138" t="s">
        <v>39136</v>
      </c>
      <c r="E10" s="138"/>
      <c r="F10" s="139"/>
      <c r="G10" s="140">
        <f ca="1">IFERROR(NOW()-F10,"")</f>
        <v>45967.593292129626</v>
      </c>
      <c r="H10" s="139"/>
      <c r="I10" s="138" t="str">
        <f>IFERROR(VLOOKUP(D10,DB!A:F,6,0),"")</f>
        <v>SCECO</v>
      </c>
      <c r="J10" s="138" t="str">
        <f>IFERROR(VLOOKUP(D10,DB!A:G,7,0),"")</f>
        <v>Dead</v>
      </c>
      <c r="K10" s="138"/>
      <c r="L10" s="138" t="str">
        <f>IFERROR(VLOOKUP(D10,DB!A:I,9,0),"")</f>
        <v>Latis</v>
      </c>
    </row>
    <row r="11" spans="1:13" ht="15">
      <c r="A11" s="138"/>
      <c r="B11" s="138" t="str">
        <f>IFERROR(VLOOKUP(D11,DB!A:K,11,0),"")</f>
        <v/>
      </c>
      <c r="C11" s="138"/>
      <c r="D11" s="138"/>
      <c r="E11" s="138"/>
      <c r="F11" s="139"/>
      <c r="G11" s="140">
        <f ca="1">IFERROR(NOW()-F11,"")</f>
        <v>45967.593292129626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45967.593292129626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45967.593292129626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45967.593292129626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45967.593292129626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45967.593292129626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45967.593292129626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45967.593292129626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45967.593292129626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45967.593292129626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45967.593292129626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45967.593292129626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45967.593292129626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45967.593292129626</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45967.593292129626</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45967.593292129626</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45967.593292129626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45967.593292129626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45967.593292129626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45967.593292129626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45967.593292129626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45967.593292129626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45967.593292129626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45967.593292129626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45967.593292129626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45967.593292129626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45967.593292129626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45967.593292129626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45967.593292129626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45967.593292129626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45967.593292129626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45967.593292129626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45967.593292129626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45967.593292129626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45967.593292129626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45967.593292129626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45967.593292129626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45967.593292129626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45967.593292129626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45967.593292129626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45967.593292129626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45967.593292129626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45967.593292129626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45967.593292129626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45967.593292129626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45967.593292129626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45967.593292129626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45967.593292129626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45967.593292129626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45967.593292129626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45967.593292129626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45967.593292129626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45967.593292129626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45967.593292129626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45967.593292129626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45967.593292129626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45967.593292129626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45967.593292129626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45967.593292129626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45967.593292129626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45967.593292129626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45967.593292129626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45967.593292129626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45967.593292129626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45967.593292129626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45967.593292129626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45967.593292129626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45967.593292129626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45967.593292129626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45967.593292129626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45967.593292129626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45967.593292129626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45967.593292129626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45967.593292129626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45967.593292129626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45967.593292129626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45967.593292129626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45967.593292129626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45967.593292129626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45967.593292129626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45967.593292129626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45967.593292129626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45967.593292129626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45967.593292129626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45967.593292129626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45967.593292129626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45967.593292129626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45967.593292129626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45967.593292129626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45967.593292129626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45967.593292129626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45967.593292129626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45967.593292129626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45967.593292129626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45967.593292129626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45967.593292129626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45967.593292129626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45967.593292129626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45967.593292129626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45967.593292129626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45967.593292129626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45967.593292129626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45967.593292129626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45967.593292129626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45967.593292129626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45967.593292129626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45967.593292129626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45967.593292129626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45967.593292129626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45967.593292129626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45967.593292129626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45967.593292129626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45967.593292129626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45967.593292129626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45967.593292129626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45967.593292129626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45967.593292129626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45967.593292129626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45967.593292129626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45967.593292129626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45967.593292129626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45967.593292129626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45967.593292129626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45967.593292129626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45967.593292129626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45967.593292129626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45967.593292129626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45967.593292129626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45967.593292129626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45967.593292129626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45967.593292129626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45967.593292129626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45967.593292129626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45967.593292129626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45967.593292129626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45967.593292129626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45967.593292129626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45967.593292129626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45967.593292129626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45967.593292129626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45967.593292129626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45967.593292129626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45967.593292129626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45967.593292129626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45967.593292129626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45967.593292129626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45967.593292129626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45967.593292129626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45967.593292129626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45967.593292129626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45967.593292129626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45967.593292129626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45967.593292129626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45967.593292129626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45967.593292129626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45967.593292129626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45967.593292129626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45967.593292129626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45967.593292129626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45967.593292129626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45967.593292129626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45967.593292129626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45967.593292129626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45967.593292129626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45967.593292129626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45967.593292129626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45967.593292129626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45967.593292129626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45967.593292129626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45967.593292129626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45967.593292129626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45967.593292129626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45967.593292129626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45967.593292129626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45967.593292129626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45967.593292129626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45967.593292129626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45967.593292129626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45967.593292129626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45967.593292129626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45967.593292129626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45967.593292129626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45967.593292129626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45967.593292129626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45967.593292129626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45967.593292129626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45967.593292129626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45967.593292129626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45967.593292129626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45967.593292129626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45967.593292129626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45967.593292129626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45967.593292129626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45967.593292129626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45967.593292129626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45967.593292129626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45967.593292129626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45967.593292129626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45967.593292129626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45967.593292129626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45967.593292129626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45967.593292129626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45967.593292129626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45967.593292129626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45967.593292129626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45967.593292129626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45967.593292129626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45967.593292129626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45967.593292129626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45967.593292129626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45967.593292129626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45967.593292129626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45967.593292129626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45967.593292129626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45967.593292129626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45967.593292129626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45967.593292129626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45967.593292129626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45967.593292129626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45967.593292129626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45967.593292129626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45967.593292129626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45967.593292129626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45967.593292129626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45967.593292129626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45967.593292129626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45967.593292129626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45967.593292129626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45967.593292129626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45967.593292129626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45967.593292129626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45967.593292129626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45967.593292129626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45967.593292129626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45967.593292129626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45967.593292129626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45967.593292129626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45967.593292129626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45967.593292129626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45967.593292129626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45967.593292129626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45967.593292129626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45967.593292129626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45967.593292129626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45967.593292129626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45967.593292129626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45967.593292129626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45967.593292129626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45967.593292129626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45967.593292129626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45967.593292129626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45967.593292129626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45967.593292129626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45967.593292129626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45967.593292129626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45967.593292129626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45967.593292129626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45967.593292129626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45967.593292129626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45967.593292129626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45967.593292129626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45967.593292129626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45967.593292129626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45967.593292129626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45967.593292129626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45967.593292129626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45967.593292129626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45967.593292129626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45967.593292129626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45967.593292129626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45967.593292129626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45967.593292129626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45967.593292129626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45967.593292129626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45967.593292129626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45967.593292129626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45967.593292129626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45967.593292129626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45967.593292129626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45967.593292129626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45967.593292129626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45967.593292129626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45967.593292129626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45967.593292129626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45967.593292129626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45967.593292129626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45967.593292129626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45967.593292129626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45967.593292129626</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row r="1243"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45967.593292129626</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45967.593292129626</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45967.593292129626</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45967.593292129626</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45967.593292129626</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45967.593292129626</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45967.593292129626</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45967.593292129626</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45967.593292129626</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45967.593292129626</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45967.593292129626</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45967.593292129626</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45967.593292129626</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45967.593292129626</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45967.593292129626</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45967.593292129626</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45967.593292129626</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45967.593292129626</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45967.593292129626</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45967.593292129626</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45967.593292129626</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45967.593292129626</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45967.593292129626</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45967.593292129626</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45967.593292129626</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45967.593292129626</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45967.593292129626</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45967.593292129626</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45967.593292129626</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45967.593292129626</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45967.593292129626</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45967.593292129626</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45967.593292129626</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45967.593292129626</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45967.593292129626</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2025-11-06T11:14:23Z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