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14" documentId="13_ncr:1_{F6CB121F-512D-4AA6-A0C1-0FB36C537598}" xr6:coauthVersionLast="47" xr6:coauthVersionMax="47" xr10:uidLastSave="{02F42F65-AA4A-4C86-9FC3-099E73C0FCE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B16" i="6"/>
  <c r="B17" i="6"/>
  <c r="G2" i="6"/>
  <c r="G3" i="6"/>
  <c r="G4" i="6"/>
  <c r="G5" i="6"/>
  <c r="G6" i="6"/>
  <c r="G7" i="6"/>
  <c r="G8" i="6"/>
  <c r="G9" i="6"/>
  <c r="G10" i="6"/>
  <c r="G11" i="6"/>
  <c r="G12" i="6"/>
  <c r="G13" i="6"/>
  <c r="G14" i="6"/>
  <c r="G15" i="6"/>
  <c r="G16" i="6"/>
  <c r="G17" i="6"/>
  <c r="I2" i="6"/>
  <c r="I3" i="6"/>
  <c r="I4" i="6"/>
  <c r="I5" i="6"/>
  <c r="I6" i="6"/>
  <c r="I7" i="6"/>
  <c r="I8" i="6"/>
  <c r="I9" i="6"/>
  <c r="I10" i="6"/>
  <c r="I11" i="6"/>
  <c r="I12" i="6"/>
  <c r="I13" i="6"/>
  <c r="I14" i="6"/>
  <c r="I15" i="6"/>
  <c r="I16" i="6"/>
  <c r="I17" i="6"/>
  <c r="J2" i="6"/>
  <c r="J3" i="6"/>
  <c r="J4" i="6"/>
  <c r="J5" i="6"/>
  <c r="J6" i="6"/>
  <c r="J7" i="6"/>
  <c r="J8" i="6"/>
  <c r="J9" i="6"/>
  <c r="J10" i="6"/>
  <c r="J11" i="6"/>
  <c r="J12" i="6"/>
  <c r="J13" i="6"/>
  <c r="J14" i="6"/>
  <c r="J15" i="6"/>
  <c r="J16" i="6"/>
  <c r="J17" i="6"/>
  <c r="L2" i="6"/>
  <c r="L3" i="6"/>
  <c r="L4" i="6"/>
  <c r="L5" i="6"/>
  <c r="L6" i="6"/>
  <c r="L7" i="6"/>
  <c r="L8" i="6"/>
  <c r="L9" i="6"/>
  <c r="L10" i="6"/>
  <c r="L11" i="6"/>
  <c r="L12" i="6"/>
  <c r="L13" i="6"/>
  <c r="L14" i="6"/>
  <c r="L15" i="6"/>
  <c r="L16" i="6"/>
  <c r="L1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<sst xmlns="http://schemas.openxmlformats.org/spreadsheetml/2006/main" count="180273" uniqueCount="39121">
  <si>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</si>
  <si>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</si>
  <si>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</si>
  <si>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</si>
  <si>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</si>
  <si>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</si>
  <si>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</si>
  <si>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</si>
  <si>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</si>
  <si>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</si>
  <si>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</si>
  <si>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</si>
  <si>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</si>
  <si>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</si>
  <si>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</si>
  <si>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</si>
  <si>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</si>
  <si>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</si>
  <si>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</si>
  <si>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</si>
  <si>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</si>
  <si>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</si>
  <si>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</si>
  <si>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</si>
  <si>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</si>
  <si>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</si>
  <si>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</si>
  <si>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</si>
  <si>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</si>
  <si>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</si>
  <si>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</si>
  <si>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</si>
  <si>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</si>
  <si>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</si>
  <si>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</si>
  <si>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</si>
  <si>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</si>
  <si>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</si>
  <si>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</si>
  <si>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</si>
  <si>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</si>
  <si>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</si>
  <si>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</si>
  <si>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</si>
  <si>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</si>
  <si>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</si>
  <si>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</si>
  <si>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</si>
  <si>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</si>
  <si>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</si>
  <si>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</si>
  <si>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</si>
  <si>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</si>
  <si>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</si>
  <si>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</si>
  <si>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</si>
  <si>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</si>
  <si>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</si>
  <si>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</si>
  <si>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</si>
  <si>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</si>
  <si>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</si>
  <si>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</si>
  <si>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</si>
  <si>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</si>
  <si>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</si>
  <si>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</si>
  <si>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</si>
  <si>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</si>
  <si>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</si>
  <si>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</si>
  <si>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</si>
  <si>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</si>
  <si>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</si>
  <si>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</si>
  <si>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</si>
  <si>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</si>
  <si>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</si>
  <si>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</si>
  <si>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</si>
  <si>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</si>
  <si>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</si>
  <si>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</si>
  <si>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</si>
  <si>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</si>
  <si>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</si>
  <si>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</si>
  <si>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</si>
  <si>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</si>
  <si>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</si>
  <si>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</si>
  <si>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</si>
  <si>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</si>
  <si>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</si>
  <si>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</si>
  <si>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</si>
  <si>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</si>
  <si>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</si>
  <si>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</si>
  <si>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</si>
  <si>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</si>
  <si>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</si>
  <si>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</si>
  <si>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</si>
  <si>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</si>
  <si>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</si>
  <si>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</si>
  <si>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</si>
  <si>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</si>
  <si>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</si>
  <si>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</si>
  <si>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</si>
  <si>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</si>
  <si>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</si>
  <si>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</si>
  <si>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</si>
  <si>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</si>
  <si>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</si>
  <si>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</si>
  <si>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</si>
  <si>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</si>
  <si>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</si>
  <si>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</si>
  <si>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</si>
  <si>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</si>
  <si>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</si>
  <si>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</si>
  <si>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</si>
  <si>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</si>
  <si>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</si>
  <si>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</si>
  <si>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</si>
  <si>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</si>
  <si>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</si>
  <si>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</si>
  <si>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</si>
  <si>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</si>
  <si>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</si>
  <si>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</si>
  <si>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</si>
  <si>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</si>
  <si>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</si>
  <si>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</si>
  <si>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</si>
  <si>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</si>
  <si>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</si>
  <si>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</si>
  <si>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</si>
  <si>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</si>
  <si>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</si>
  <si>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</si>
  <si>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</si>
  <si>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</si>
  <si>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</si>
  <si>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</si>
  <si>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</si>
  <si>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</si>
  <si>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</si>
  <si>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</si>
  <si>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</si>
  <si>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</si>
  <si>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</si>
  <si>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</si>
  <si>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</si>
  <si>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</si>
  <si>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</si>
  <si>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</si>
  <si>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</si>
  <si>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</si>
  <si>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</si>
  <si>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</si>
  <si>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</si>
  <si>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</si>
  <si>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</si>
  <si>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</si>
  <si>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</si>
  <si>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</si>
  <si>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</si>
  <si>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</si>
  <si>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</si>
  <si>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</si>
  <si>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</si>
  <si>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</si>
  <si>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</si>
  <si>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</si>
  <si>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</si>
  <si>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</si>
  <si>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</si>
  <si>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</si>
  <si>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</si>
  <si>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</si>
  <si>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</si>
  <si>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</si>
  <si>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</si>
  <si>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</si>
  <si>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</si>
  <si>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</si>
  <si>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</si>
  <si>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</si>
  <si>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</si>
  <si>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</si>
  <si>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</si>
  <si>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</si>
  <si>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</si>
  <si>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</si>
  <si>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</si>
  <si>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</si>
  <si>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</si>
  <si>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</si>
  <si>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</si>
  <si>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</si>
  <si>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</si>
  <si>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</si>
  <si>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</si>
  <si>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</si>
  <si>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</si>
  <si>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</si>
  <si>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</si>
  <si>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</si>
  <si>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</si>
  <si>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</si>
  <si>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</si>
  <si>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</si>
  <si>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</si>
  <si>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</si>
  <si>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</si>
  <si>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</si>
  <si>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</si>
  <si>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</si>
  <si>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</si>
  <si>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</si>
  <si>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</si>
  <si>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</si>
  <si>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</si>
  <si>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</si>
  <si>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</si>
  <si>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</si>
  <si>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</si>
  <si>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</si>
  <si>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</si>
  <si>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</si>
  <si>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</si>
  <si>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</si>
  <si>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</si>
  <si>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</si>
  <si>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</si>
  <si>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</si>
  <si>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</si>
  <si>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</si>
  <si>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</si>
  <si>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</si>
  <si>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</si>
  <si>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</si>
  <si>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</si>
  <si>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</si>
  <si>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</si>
  <si>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</si>
  <si>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</si>
  <si>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</si>
  <si>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</si>
  <si>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</si>
  <si>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</si>
  <si>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</si>
  <si>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</si>
  <si>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</si>
  <si>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</si>
  <si>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</si>
  <si>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</si>
  <si>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</si>
  <si>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</si>
  <si>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</si>
  <si>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</si>
  <si>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</si>
  <si>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</si>
  <si>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</si>
  <si>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</si>
  <si>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</si>
  <si>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</si>
  <si>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</si>
  <si>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</si>
  <si>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</si>
  <si>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</si>
  <si>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</si>
  <si>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</si>
  <si>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</si>
  <si>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</si>
  <si>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</si>
  <si>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</si>
  <si>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</si>
  <si>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</si>
  <si>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</si>
  <si>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</si>
  <si>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</si>
  <si>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</si>
  <si>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</si>
  <si>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</si>
  <si>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</si>
  <si>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</si>
  <si>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</si>
  <si>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</si>
  <si>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</si>
  <si>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</si>
  <si>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</si>
  <si>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</si>
  <si>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</si>
  <si>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</si>
  <si>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</si>
  <si>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</si>
  <si>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</si>
  <si>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</si>
  <si>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</si>
  <si>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</si>
  <si>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</si>
  <si>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</si>
  <si>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</si>
  <si>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</si>
  <si>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</si>
  <si>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</si>
  <si>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</si>
  <si>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</si>
  <si>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</si>
  <si>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</si>
  <si>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</si>
  <si>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</si>
  <si>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</si>
  <si>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</si>
  <si>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</si>
  <si>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</si>
  <si>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</si>
  <si>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</si>
  <si>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</si>
  <si>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</si>
  <si>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</si>
  <si>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</si>
  <si>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</si>
  <si>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</si>
  <si>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</si>
  <si>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</si>
  <si>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</si>
  <si>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</si>
  <si>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</si>
  <si>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</si>
  <si>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</si>
  <si>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</si>
  <si>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</si>
  <si>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</si>
  <si>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</si>
  <si>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</si>
  <si>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</si>
  <si>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</si>
  <si>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</si>
  <si>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</si>
  <si>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</si>
  <si>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</si>
  <si>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</si>
  <si>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</si>
  <si>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</si>
  <si>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</si>
  <si>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</si>
  <si>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</si>
  <si>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</si>
  <si>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</si>
  <si>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</si>
  <si>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</si>
  <si>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</si>
  <si>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</si>
  <si>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</si>
  <si>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</si>
  <si>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</si>
  <si>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</si>
  <si>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</si>
  <si>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</si>
  <si>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</si>
  <si>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</si>
  <si>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</si>
  <si>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</si>
  <si>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</si>
  <si>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</si>
  <si>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</si>
  <si>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</si>
  <si>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</si>
  <si>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</si>
  <si>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</si>
  <si>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</si>
  <si>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</si>
  <si>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</si>
  <si>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</si>
  <si>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</si>
  <si>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</si>
  <si>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</si>
  <si>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</si>
  <si>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</si>
  <si>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</si>
  <si>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</si>
  <si>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</si>
  <si>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</si>
  <si>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</si>
  <si>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</si>
  <si>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</si>
  <si>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</si>
  <si>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</si>
  <si>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</si>
  <si>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</si>
  <si>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</si>
  <si>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</si>
  <si>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</si>
  <si>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</si>
  <si>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</si>
  <si>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</si>
  <si>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</si>
  <si>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</si>
  <si>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</si>
  <si>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</si>
  <si>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</si>
  <si>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</si>
  <si>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</si>
  <si>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</si>
  <si>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</si>
  <si>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</si>
  <si>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</si>
  <si>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</si>
  <si>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</si>
  <si>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</si>
  <si>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</si>
  <si>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</si>
  <si>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</si>
  <si>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</si>
  <si>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</si>
  <si>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</si>
  <si>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</si>
  <si>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</si>
  <si>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</si>
  <si>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</si>
  <si>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</si>
  <si>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</si>
  <si>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</si>
  <si>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</si>
  <si>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</si>
  <si>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</si>
  <si>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</si>
  <si>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</si>
  <si>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</si>
  <si>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</si>
  <si>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</si>
  <si>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</si>
  <si>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</si>
  <si>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</si>
  <si>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</si>
  <si>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</si>
  <si>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</si>
  <si>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</si>
  <si>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</si>
  <si>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</si>
  <si>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</si>
  <si>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</si>
  <si>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</si>
  <si>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</si>
  <si>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</si>
  <si>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</si>
  <si>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</si>
  <si>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</si>
  <si>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</si>
  <si>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</si>
  <si>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</si>
  <si>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</si>
  <si>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</si>
  <si>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</si>
  <si>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</si>
  <si>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</si>
  <si>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</si>
  <si>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</si>
  <si>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</si>
  <si>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</si>
  <si>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</si>
  <si>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</si>
  <si>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</si>
  <si>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</si>
  <si>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</si>
  <si>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</si>
  <si>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</si>
  <si>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</si>
  <si>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</si>
  <si>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</si>
  <si>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</si>
  <si>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</si>
  <si>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</si>
  <si>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</si>
  <si>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</si>
  <si>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</si>
  <si>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</si>
  <si>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</si>
  <si>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</si>
  <si>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</si>
  <si>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</si>
  <si>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</si>
  <si>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</si>
  <si>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</si>
  <si>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</si>
  <si>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</si>
  <si>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</si>
  <si>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</si>
  <si>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</si>
  <si>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</si>
  <si>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</si>
  <si>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</si>
  <si>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</si>
  <si>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</si>
  <si>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</si>
  <si>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</si>
  <si>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</si>
  <si>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</si>
  <si>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</si>
  <si>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</si>
  <si>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</si>
  <si>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</si>
  <si>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</si>
  <si>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</si>
  <si>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</si>
  <si>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</si>
  <si>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</si>
  <si>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</si>
  <si>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</si>
  <si>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</si>
  <si>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</si>
  <si>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</si>
  <si>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</si>
  <si>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</si>
  <si>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</si>
  <si>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</si>
  <si>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</si>
  <si>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</si>
  <si>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</si>
  <si>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</si>
  <si>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</si>
  <si>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</si>
  <si>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</si>
  <si>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</si>
  <si>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</si>
  <si>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</si>
  <si>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</si>
  <si>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</si>
  <si>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</si>
  <si>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</si>
  <si>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</si>
  <si>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</si>
  <si>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</si>
  <si>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</si>
  <si>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</si>
  <si>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</si>
  <si>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</si>
  <si>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</si>
  <si>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</si>
  <si>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</si>
  <si>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</si>
  <si>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</si>
  <si>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</si>
  <si>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</si>
  <si>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</si>
  <si>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</si>
  <si>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</si>
  <si>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</si>
  <si>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</si>
  <si>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</si>
  <si>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</si>
  <si>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</si>
  <si>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</si>
  <si>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</si>
  <si>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</si>
  <si>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</si>
  <si>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</si>
  <si>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</si>
  <si>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</si>
  <si>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</si>
  <si>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</si>
  <si>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</si>
  <si>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</si>
  <si>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</si>
  <si>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</si>
  <si>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</si>
  <si>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</si>
  <si>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</si>
  <si>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</si>
  <si>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</si>
  <si>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</si>
  <si>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</si>
  <si>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</si>
  <si>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</si>
  <si>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</si>
  <si>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</si>
  <si>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</si>
  <si>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</si>
  <si>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</si>
  <si>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</si>
  <si>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</si>
  <si>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</si>
  <si>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</si>
  <si>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</si>
  <si>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</si>
  <si>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</si>
  <si>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</si>
  <si>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</si>
  <si>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</si>
  <si>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</si>
  <si>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</si>
  <si>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</si>
  <si>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</si>
  <si>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</si>
  <si>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</si>
  <si>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</si>
  <si>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</si>
  <si>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</si>
  <si>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</si>
  <si>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</si>
  <si>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</si>
  <si>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</si>
  <si>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</si>
  <si>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</si>
  <si>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</si>
  <si>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</si>
  <si>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</si>
  <si>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</si>
  <si>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</si>
  <si>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</si>
  <si>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</si>
  <si>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</si>
  <si>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</si>
  <si>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</si>
  <si>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</si>
  <si>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</si>
  <si>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</si>
  <si>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</si>
  <si>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</si>
  <si>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</si>
  <si>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</si>
  <si>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</si>
  <si>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</si>
  <si>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</si>
  <si>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</si>
  <si>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</si>
  <si>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</si>
  <si>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</si>
  <si>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</si>
  <si>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</si>
  <si>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</si>
  <si>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</si>
  <si>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</si>
  <si>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</si>
  <si>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</si>
  <si>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</si>
  <si>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</si>
  <si>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</si>
  <si>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</si>
  <si>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</si>
  <si>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</si>
  <si>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</si>
  <si>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</si>
  <si>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</si>
  <si>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</si>
  <si>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</si>
  <si>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</si>
  <si>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</si>
  <si>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</si>
  <si>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</si>
  <si>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</si>
  <si>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</si>
  <si>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</si>
  <si>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</si>
  <si>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</si>
  <si>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</si>
  <si>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</si>
  <si>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</si>
  <si>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</si>
  <si>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</si>
  <si>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</si>
  <si>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</si>
  <si>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</si>
  <si>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</si>
  <si>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</si>
  <si>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</si>
  <si>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</si>
  <si>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</si>
  <si>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</si>
  <si>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</si>
  <si>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</si>
  <si>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</si>
  <si>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</si>
  <si>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</si>
  <si>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</si>
  <si>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</si>
  <si>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</si>
  <si>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</si>
  <si>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</si>
  <si>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</si>
  <si>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</si>
  <si>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</si>
  <si>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</si>
  <si>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</si>
  <si>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</si>
  <si>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</si>
  <si>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</si>
  <si>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</si>
  <si>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</si>
  <si>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</si>
  <si>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</si>
  <si>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</si>
  <si>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</si>
  <si>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</si>
  <si>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</si>
  <si>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</si>
  <si>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</si>
  <si>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</si>
  <si>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</si>
  <si>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</si>
  <si>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</si>
  <si>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</si>
  <si>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</si>
  <si>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</si>
  <si>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</si>
  <si>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</si>
  <si>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</si>
  <si>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</si>
  <si>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</si>
  <si>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</si>
  <si>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</si>
  <si>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</si>
  <si>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</si>
  <si>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</si>
  <si>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</si>
  <si>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</si>
  <si>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</si>
  <si>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</si>
  <si>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</si>
  <si>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</si>
  <si>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</si>
  <si>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</si>
  <si>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</si>
  <si>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</si>
  <si>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</si>
  <si>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</si>
  <si>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</si>
  <si>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</si>
  <si>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</si>
  <si>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</si>
  <si>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</si>
  <si>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</si>
  <si>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</si>
  <si>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</si>
  <si>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</si>
  <si>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</si>
  <si>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</si>
  <si>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</si>
  <si>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</si>
  <si>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</si>
  <si>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</si>
  <si>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</si>
  <si>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</si>
  <si>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</si>
  <si>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</si>
  <si>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</si>
  <si>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</si>
  <si>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</si>
  <si>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</si>
  <si>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</si>
  <si>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</si>
  <si>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</si>
  <si>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</si>
  <si>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</si>
  <si>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</si>
  <si>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</si>
  <si>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</si>
  <si>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</si>
  <si>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</si>
  <si>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</si>
  <si>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</si>
  <si>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</si>
  <si>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</si>
  <si>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</si>
  <si>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</si>
  <si>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</si>
  <si>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</si>
  <si>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</si>
  <si>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</si>
  <si>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</si>
  <si>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</si>
  <si>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</si>
  <si>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</si>
  <si>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</si>
  <si>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</si>
  <si>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</si>
  <si>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</si>
  <si>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</si>
  <si>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</si>
  <si>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</si>
  <si>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</si>
  <si>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</si>
  <si>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</si>
  <si>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</si>
  <si>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</si>
  <si>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</si>
  <si>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</si>
  <si>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</si>
  <si>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</si>
  <si>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</si>
  <si>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</si>
  <si>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</si>
  <si>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</si>
  <si>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</si>
  <si>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</si>
  <si>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</si>
  <si>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</si>
  <si>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</si>
  <si>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</si>
  <si>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</si>
  <si>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</si>
  <si>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</si>
  <si>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</si>
  <si>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</si>
  <si>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</si>
  <si>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</si>
  <si>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</si>
  <si>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</si>
  <si>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</si>
  <si>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</si>
  <si>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</si>
  <si>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</si>
  <si>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</si>
  <si>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</si>
  <si>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</si>
  <si>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</si>
  <si>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</si>
  <si>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</si>
  <si>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</si>
  <si>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</si>
  <si>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</si>
  <si>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</si>
  <si>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</si>
  <si>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</si>
  <si>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</si>
  <si>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</si>
  <si>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</si>
  <si>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</si>
  <si>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</si>
  <si>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</si>
  <si>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</si>
  <si>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</si>
  <si>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</si>
  <si>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</si>
  <si>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</si>
  <si>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</si>
  <si>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</si>
  <si>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</si>
  <si>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</si>
  <si>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</si>
  <si>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</si>
  <si>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</si>
  <si>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</si>
  <si>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</si>
  <si>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</si>
  <si>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</si>
  <si>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</si>
  <si>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</si>
  <si>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</si>
  <si>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</si>
  <si>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</si>
  <si>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</si>
  <si>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</si>
  <si>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</si>
  <si>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</si>
  <si>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</si>
  <si>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</si>
  <si>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</si>
  <si>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</si>
  <si>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</si>
  <si>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</si>
  <si>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</si>
  <si>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</si>
  <si>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</si>
  <si>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</si>
  <si>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</si>
  <si>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</si>
  <si>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</si>
  <si>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</si>
  <si>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</si>
  <si>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</si>
  <si>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</si>
  <si>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</si>
  <si>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</si>
  <si>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</si>
  <si>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</si>
  <si>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</si>
  <si>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</si>
  <si>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</si>
  <si>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</si>
  <si>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</si>
  <si>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</si>
  <si>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</si>
  <si>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</si>
  <si>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</si>
  <si>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</si>
  <si>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</si>
  <si>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</si>
  <si>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</si>
  <si>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</si>
  <si>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</si>
  <si>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</si>
  <si>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</si>
  <si>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</si>
  <si>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</si>
  <si>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</si>
  <si>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</si>
  <si>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</si>
  <si>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</si>
  <si>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</si>
  <si>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</si>
  <si>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</si>
  <si>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</si>
  <si>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</si>
  <si>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</si>
  <si>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</si>
  <si>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</si>
  <si>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</si>
  <si>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</si>
  <si>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</si>
  <si>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</si>
  <si>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</si>
  <si>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</si>
  <si>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</si>
  <si>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</si>
  <si>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</si>
  <si>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</si>
  <si>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</si>
  <si>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</si>
  <si>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</si>
  <si>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</si>
  <si>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</si>
  <si>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</si>
  <si>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</si>
  <si>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</si>
  <si>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</si>
  <si>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</si>
  <si>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</si>
  <si>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</si>
  <si>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</si>
  <si>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</si>
  <si>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</si>
  <si>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</si>
  <si>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</si>
  <si>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</si>
  <si>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</si>
  <si>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</si>
  <si>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</si>
  <si>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</si>
  <si>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</si>
  <si>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</si>
  <si>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</si>
  <si>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</si>
  <si>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</si>
  <si>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</si>
  <si>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</si>
  <si>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</si>
  <si>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</si>
  <si>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</si>
  <si>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</si>
  <si>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</si>
  <si>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</si>
  <si>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</si>
  <si>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</si>
  <si>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</si>
  <si>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</si>
  <si>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</si>
  <si>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</si>
  <si>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</si>
  <si>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</si>
  <si>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</si>
  <si>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</si>
  <si>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</si>
  <si>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</si>
  <si>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</si>
  <si>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</si>
  <si>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</si>
  <si>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</si>
  <si>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</si>
  <si>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</si>
  <si>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</si>
  <si>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</si>
  <si>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</si>
  <si>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</si>
  <si>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</si>
  <si>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</si>
  <si>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</si>
  <si>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</si>
  <si>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</si>
  <si>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</si>
  <si>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</si>
  <si>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</si>
  <si>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</si>
  <si>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</si>
  <si>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</si>
  <si>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</si>
  <si>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</si>
  <si>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</si>
  <si>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</si>
  <si>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</si>
  <si>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</si>
  <si>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</si>
  <si>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</si>
  <si>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</si>
  <si>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</si>
  <si>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</si>
  <si>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</si>
  <si>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</si>
  <si>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</si>
  <si>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</si>
  <si>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</si>
  <si>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</si>
  <si>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</si>
  <si>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</si>
  <si>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</si>
  <si>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</si>
  <si>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</si>
  <si>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</si>
  <si>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</si>
  <si>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</si>
  <si>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</si>
  <si>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</si>
  <si>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</si>
  <si>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</si>
  <si>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</si>
  <si>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</si>
  <si>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</si>
  <si>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</si>
  <si>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</si>
  <si>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</si>
  <si>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</si>
  <si>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</si>
  <si>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</si>
  <si>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</si>
  <si>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</si>
  <si>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</si>
  <si>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</si>
  <si>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</si>
  <si>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</si>
  <si>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</si>
  <si>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</si>
  <si>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</si>
  <si>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</si>
  <si>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</si>
  <si>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</si>
  <si>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</si>
  <si>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</si>
  <si>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</si>
  <si>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</si>
  <si>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</si>
  <si>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</si>
  <si>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</si>
  <si>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</si>
  <si>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</si>
  <si>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</si>
  <si>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</si>
  <si>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</si>
  <si>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</si>
  <si>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</si>
  <si>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</si>
  <si>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</si>
  <si>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</si>
  <si>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</si>
  <si>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</si>
  <si>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</si>
  <si>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</si>
  <si>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</si>
  <si>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</si>
  <si>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</si>
  <si>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</si>
  <si>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</si>
  <si>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</si>
  <si>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</si>
  <si>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</si>
  <si>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</si>
  <si>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</si>
  <si>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</si>
  <si>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</si>
  <si>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</si>
  <si>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</si>
  <si>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</si>
  <si>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</si>
  <si>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</si>
  <si>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</si>
  <si>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</si>
  <si>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</si>
  <si>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</si>
  <si>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</si>
  <si>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</si>
  <si>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</si>
  <si>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</si>
  <si>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</si>
  <si>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</si>
  <si>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</si>
  <si>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</si>
  <si>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</si>
  <si>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</si>
  <si>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</si>
  <si>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</si>
  <si>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</si>
  <si>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</si>
  <si>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</si>
  <si>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</si>
  <si>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</si>
  <si>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</si>
  <si>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</si>
  <si>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</si>
  <si>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</si>
  <si>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</si>
  <si>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</si>
  <si>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</si>
  <si>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</si>
  <si>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</si>
  <si>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</si>
  <si>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</si>
  <si>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</si>
  <si>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</si>
  <si>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</si>
  <si>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</si>
  <si>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</si>
  <si>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</si>
  <si>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</si>
  <si>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</si>
  <si>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</si>
  <si>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</si>
  <si>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</si>
  <si>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</si>
  <si>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</si>
  <si>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</si>
  <si>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</si>
  <si>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</si>
  <si>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</si>
  <si>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</si>
  <si>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</si>
  <si>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</si>
  <si>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</si>
  <si>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</si>
  <si>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</si>
  <si>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</si>
  <si>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</si>
  <si>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</si>
  <si>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</si>
  <si>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</si>
  <si>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</si>
  <si>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</si>
  <si>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</si>
  <si>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</si>
  <si>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</si>
  <si>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</si>
  <si>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</si>
  <si>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</si>
  <si>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</si>
  <si>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</si>
  <si>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</si>
  <si>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</si>
  <si>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</si>
  <si>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</si>
  <si>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</si>
  <si>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</si>
  <si>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</si>
  <si>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</si>
  <si>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</si>
  <si>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</si>
  <si>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</si>
  <si>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</si>
  <si>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</si>
  <si>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</si>
  <si>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</si>
  <si>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</si>
  <si>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</si>
  <si>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</si>
  <si>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</si>
  <si>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</si>
  <si>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</si>
  <si>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</si>
  <si>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</si>
  <si>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</si>
  <si>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</si>
  <si>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</si>
  <si>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</si>
  <si>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</si>
  <si>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</si>
  <si>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</si>
  <si>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</si>
  <si>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</si>
  <si>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</si>
  <si>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</si>
  <si>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</si>
  <si>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</si>
  <si>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</si>
  <si>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</si>
  <si>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</si>
  <si>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</si>
  <si>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</si>
  <si>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</si>
  <si>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</si>
  <si>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</si>
  <si>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</si>
  <si>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</si>
  <si>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</si>
  <si>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</si>
  <si>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</si>
  <si>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</si>
  <si>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</si>
  <si>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</si>
  <si>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</si>
  <si>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</si>
  <si>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</si>
  <si>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</si>
  <si>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</si>
  <si>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</si>
  <si>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</si>
  <si>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</si>
  <si>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</si>
  <si>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</si>
  <si>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</si>
  <si>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</si>
  <si>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</si>
  <si>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</si>
  <si>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</si>
  <si>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</si>
  <si>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</si>
  <si>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</si>
  <si>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</si>
  <si>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</si>
  <si>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</si>
  <si>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</si>
  <si>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</si>
  <si>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</si>
  <si>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</si>
  <si>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</si>
  <si>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</si>
  <si>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</si>
  <si>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</si>
  <si>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</si>
  <si>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</si>
  <si>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</si>
  <si>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</si>
  <si>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</si>
  <si>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</si>
  <si>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</si>
  <si>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</si>
  <si>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</si>
  <si>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</si>
  <si>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</si>
  <si>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</si>
  <si>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</si>
  <si>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</si>
  <si>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</si>
  <si>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</si>
  <si>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</si>
  <si>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</si>
  <si>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</si>
  <si>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</si>
  <si>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</si>
  <si>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</si>
  <si>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</si>
  <si>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</si>
  <si>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</si>
  <si>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</si>
  <si>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</si>
  <si>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</si>
  <si>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</si>
  <si>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</si>
  <si>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</si>
  <si>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</si>
  <si>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</si>
  <si>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</si>
  <si>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</si>
  <si>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</si>
  <si>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</si>
  <si>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</si>
  <si>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</si>
  <si>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</si>
  <si>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</si>
  <si>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</si>
  <si>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</si>
  <si>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</si>
  <si>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</si>
  <si>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</si>
  <si>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</si>
  <si>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</si>
  <si>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</si>
  <si>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</si>
  <si>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</si>
  <si>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</si>
  <si>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</si>
  <si>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</si>
  <si>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</si>
  <si>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</si>
  <si>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</si>
  <si>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</si>
  <si>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</si>
  <si>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</si>
  <si>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</si>
  <si>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</si>
  <si>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</si>
  <si>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</si>
  <si>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</si>
  <si>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</si>
  <si>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</si>
  <si>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</si>
  <si>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</si>
  <si>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</si>
  <si>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</si>
  <si>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</si>
  <si>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</si>
  <si>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</si>
  <si>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</si>
  <si>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</si>
  <si>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</si>
  <si>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</si>
  <si>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</si>
  <si>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</si>
  <si>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</si>
  <si>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</si>
  <si>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</si>
  <si>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</si>
  <si>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</si>
  <si>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</si>
  <si>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</si>
  <si>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</si>
  <si>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</si>
  <si>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</si>
  <si>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</si>
  <si>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</si>
  <si>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</si>
  <si>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</si>
  <si>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</si>
  <si>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</si>
  <si>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</si>
  <si>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</si>
  <si>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</si>
  <si>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</si>
  <si>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</si>
  <si>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</si>
  <si>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</si>
  <si>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</si>
  <si>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</si>
  <si>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</si>
  <si>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</si>
  <si>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</si>
  <si>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</si>
  <si>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</si>
  <si>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</si>
  <si>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</si>
  <si>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</si>
  <si>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</si>
  <si>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</si>
  <si>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</si>
  <si>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</si>
  <si>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</si>
  <si>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</si>
  <si>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</si>
  <si>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</si>
  <si>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</si>
  <si>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</si>
  <si>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</si>
  <si>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</si>
  <si>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</si>
  <si>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</si>
  <si>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</si>
  <si>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</si>
  <si>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</si>
  <si>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</si>
  <si>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</si>
  <si>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</si>
  <si>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</si>
  <si>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</si>
  <si>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</si>
  <si>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</si>
  <si>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</si>
  <si>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</si>
  <si>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</si>
  <si>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</si>
  <si>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</si>
  <si>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</si>
  <si>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</si>
  <si>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</si>
  <si>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</si>
  <si>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</si>
  <si>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</si>
  <si>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</si>
  <si>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</si>
  <si>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</si>
  <si>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</si>
  <si>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</si>
  <si>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</si>
  <si>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</si>
  <si>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</si>
  <si>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</si>
  <si>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</si>
  <si>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</si>
  <si>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</si>
  <si>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</si>
  <si>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</si>
  <si>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</si>
  <si>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</si>
  <si>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</si>
  <si>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</si>
  <si>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</si>
  <si>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</si>
  <si>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</si>
  <si>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</si>
  <si>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</si>
  <si>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</si>
  <si>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</si>
  <si>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</si>
  <si>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</si>
  <si>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</si>
  <si>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</si>
  <si>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</si>
  <si>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</si>
  <si>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</si>
  <si>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</si>
  <si>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</si>
  <si>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</si>
  <si>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</si>
  <si>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</si>
  <si>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</si>
  <si>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</si>
  <si>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</si>
  <si>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</si>
  <si>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</si>
  <si>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</si>
  <si>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</si>
  <si>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</si>
  <si>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</si>
  <si>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</si>
  <si>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</si>
  <si>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</si>
  <si>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</si>
  <si>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</si>
  <si>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</si>
  <si>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</si>
  <si>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</si>
  <si>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</si>
  <si>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</si>
  <si>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</si>
  <si>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</si>
  <si>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</si>
  <si>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</si>
  <si>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</si>
  <si>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</si>
  <si>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</si>
  <si>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</si>
  <si>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</si>
  <si>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</si>
  <si>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</si>
  <si>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</si>
  <si>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</si>
  <si>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</si>
  <si>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</si>
  <si>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</si>
  <si>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</si>
  <si>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</si>
  <si>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</si>
  <si>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</si>
  <si>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</si>
  <si>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</si>
  <si>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</si>
  <si>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</si>
  <si>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</si>
  <si>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</si>
  <si>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</si>
  <si>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</si>
  <si>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</si>
  <si>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</si>
  <si>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</si>
  <si>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</si>
  <si>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</si>
  <si>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</si>
  <si>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</si>
  <si>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</si>
  <si>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</si>
  <si>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</si>
  <si>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</si>
  <si>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</si>
  <si>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</si>
  <si>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</si>
  <si>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</si>
  <si>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</si>
  <si>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</si>
  <si>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</si>
  <si>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</si>
  <si>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</si>
  <si>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</si>
  <si>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</si>
  <si>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</si>
  <si>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</si>
  <si>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</si>
  <si>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</si>
  <si>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</si>
  <si>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</si>
  <si>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</si>
  <si>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</si>
  <si>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</si>
  <si>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</si>
  <si>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</si>
  <si>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</si>
  <si>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</si>
  <si>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</si>
  <si>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</si>
  <si>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</si>
  <si>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</si>
  <si>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</si>
  <si>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</si>
  <si>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</si>
  <si>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</si>
  <si>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</si>
  <si>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</si>
  <si>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</si>
  <si>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</si>
  <si>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</si>
  <si>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</si>
  <si>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</si>
  <si>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</si>
  <si>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</si>
  <si>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</si>
  <si>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</si>
  <si>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</si>
  <si>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</si>
  <si>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</si>
  <si>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</si>
  <si>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</si>
  <si>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</si>
  <si>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</si>
  <si>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</si>
  <si>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</si>
  <si>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</si>
  <si>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</si>
  <si>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</si>
  <si>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</si>
  <si>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</si>
  <si>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</si>
  <si>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</si>
  <si>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</si>
  <si>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</si>
  <si>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</si>
  <si>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</si>
  <si>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</si>
  <si>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</si>
  <si>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</si>
  <si>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</si>
  <si>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</si>
  <si>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</si>
  <si>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</si>
  <si>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</si>
  <si>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</si>
  <si>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</si>
  <si>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</si>
  <si>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</si>
  <si>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</si>
  <si>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</si>
  <si>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</si>
  <si>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</si>
  <si>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</si>
  <si>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</si>
  <si>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</si>
  <si>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</si>
  <si>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</si>
  <si>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</si>
  <si>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</si>
  <si>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</si>
  <si>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</si>
  <si>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</si>
  <si>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</si>
  <si>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</si>
  <si>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</si>
  <si>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</si>
  <si>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</si>
  <si>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</si>
  <si>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</si>
  <si>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</si>
  <si>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</si>
  <si>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</si>
  <si>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</si>
  <si>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</si>
  <si>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</si>
  <si>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</si>
  <si>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</si>
  <si>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</si>
  <si>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</si>
  <si>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</si>
  <si>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</si>
  <si>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</si>
  <si>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</si>
  <si>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</si>
  <si>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</si>
  <si>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</si>
  <si>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</si>
  <si>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</si>
  <si>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</si>
  <si>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</si>
  <si>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</si>
  <si>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</si>
  <si>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</si>
  <si>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</si>
  <si>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</si>
  <si>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</si>
  <si>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</si>
  <si>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</si>
  <si>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</si>
  <si>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</si>
  <si>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</si>
  <si>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</si>
  <si>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</si>
  <si>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</si>
  <si>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</si>
  <si>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</si>
  <si>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</si>
  <si>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</si>
  <si>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</si>
  <si>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</si>
  <si>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</si>
  <si>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</si>
  <si>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</si>
  <si>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</si>
  <si>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</si>
  <si>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</si>
  <si>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</si>
  <si>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</si>
  <si>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</si>
  <si>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</si>
  <si>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</si>
  <si>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</si>
  <si>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</si>
  <si>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</si>
  <si>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</si>
  <si>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</si>
  <si>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</si>
  <si>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</si>
  <si>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</si>
  <si>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</si>
  <si>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</si>
  <si>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</si>
  <si>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</si>
  <si>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</si>
  <si>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</si>
  <si>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</si>
  <si>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</si>
  <si>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</si>
  <si>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</si>
  <si>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</si>
  <si>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</si>
  <si>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</si>
  <si>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</si>
  <si>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</si>
  <si>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</si>
  <si>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</si>
  <si>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</si>
  <si>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</si>
  <si>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</si>
  <si>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</si>
  <si>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</si>
  <si>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</si>
  <si>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</si>
  <si>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</si>
  <si>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</si>
  <si>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</si>
  <si>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</si>
  <si>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</si>
  <si>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</si>
  <si>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</si>
  <si>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</si>
  <si>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</si>
  <si>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</si>
  <si>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</si>
  <si>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</si>
  <si>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</si>
  <si>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</si>
  <si>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</si>
  <si>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</si>
  <si>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</si>
  <si>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</si>
  <si>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</si>
  <si>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</si>
  <si>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</si>
  <si>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</si>
  <si>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</si>
  <si>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</si>
  <si>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</si>
  <si>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</si>
  <si>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</si>
  <si>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</si>
  <si>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</si>
  <si>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</si>
  <si>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</si>
  <si>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</si>
  <si>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</si>
  <si>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</si>
  <si>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</si>
  <si>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</si>
  <si>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</si>
  <si>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</si>
  <si>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</si>
  <si>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</si>
  <si>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</si>
  <si>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</si>
  <si>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</si>
  <si>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</si>
  <si>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</si>
  <si>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</si>
  <si>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</si>
  <si>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</si>
  <si>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</si>
  <si>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</si>
  <si>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</si>
  <si>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</si>
  <si>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</si>
  <si>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</si>
  <si>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</si>
  <si>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</si>
  <si>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</si>
  <si>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</si>
  <si>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</si>
  <si>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</si>
  <si>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</si>
  <si>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</si>
  <si>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</si>
  <si>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</si>
  <si>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</si>
  <si>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</si>
  <si>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</si>
  <si>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</si>
  <si>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</si>
  <si>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</si>
  <si>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</si>
  <si>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</si>
  <si>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</si>
  <si>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</si>
  <si>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</si>
  <si>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</si>
  <si>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</si>
  <si>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</si>
  <si>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</si>
  <si>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</si>
  <si>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</si>
  <si>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</si>
  <si>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</si>
  <si>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</si>
  <si>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</si>
  <si>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</si>
  <si>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</si>
  <si>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</si>
  <si>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</si>
  <si>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</si>
  <si>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</si>
  <si>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</si>
  <si>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</si>
  <si>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</si>
  <si>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</si>
  <si>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</si>
  <si>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</si>
  <si>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</si>
  <si>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</si>
  <si>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</si>
  <si>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</si>
  <si>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</si>
  <si>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</si>
  <si>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</si>
  <si>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</si>
  <si>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</si>
  <si>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</si>
  <si>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</si>
  <si>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</si>
  <si>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</si>
  <si>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</si>
  <si>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</si>
  <si>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</si>
  <si>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</si>
  <si>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</si>
  <si>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</si>
  <si>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</si>
  <si>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</si>
  <si>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</si>
  <si>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</si>
  <si>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</si>
  <si>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</si>
  <si>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</si>
  <si>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</si>
  <si>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</si>
  <si>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</si>
  <si>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</si>
  <si>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</si>
  <si>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</si>
  <si>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</si>
  <si>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</si>
  <si>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</si>
  <si>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</si>
  <si>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</si>
  <si>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</si>
  <si>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</si>
  <si>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</si>
  <si>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</si>
  <si>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</si>
  <si>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</si>
  <si>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</si>
  <si>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</si>
  <si>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</si>
  <si>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</si>
  <si>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</si>
  <si>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</si>
  <si>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</si>
  <si>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</si>
  <si>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</si>
  <si>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</si>
  <si>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</si>
  <si>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</si>
  <si>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</si>
  <si>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</si>
  <si>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</si>
  <si>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</si>
  <si>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</si>
  <si>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</si>
  <si>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</si>
  <si>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</si>
  <si>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</si>
  <si>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</si>
  <si>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</si>
  <si>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</si>
  <si>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</si>
  <si>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</si>
  <si>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</si>
  <si>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</si>
  <si>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</si>
  <si>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</si>
  <si>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</si>
  <si>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</si>
  <si>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</si>
  <si>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</si>
  <si>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</si>
  <si>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</si>
  <si>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</si>
  <si>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</si>
  <si>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</si>
  <si>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</si>
  <si>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</si>
  <si>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</si>
  <si>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</si>
  <si>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</si>
  <si>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</si>
  <si>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</si>
  <si>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</si>
  <si>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</si>
  <si>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</si>
  <si>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</si>
  <si>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</si>
  <si>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</si>
  <si>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</si>
  <si>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</si>
  <si>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</si>
  <si>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</si>
  <si>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</si>
  <si>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</si>
  <si>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</si>
  <si>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</si>
  <si>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</si>
  <si>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</si>
  <si>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</si>
  <si>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</si>
  <si>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</si>
  <si>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</si>
  <si>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</si>
  <si>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</si>
  <si>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</si>
  <si>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</si>
  <si>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</si>
  <si>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</si>
  <si>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</si>
  <si>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</si>
  <si>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</si>
  <si>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</si>
  <si>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</si>
  <si>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</si>
  <si>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</si>
  <si>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</si>
  <si>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</si>
  <si>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</si>
  <si>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</si>
  <si>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</si>
  <si>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</si>
  <si>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</si>
  <si>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</si>
  <si>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</si>
  <si>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</si>
  <si>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</si>
  <si>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</si>
  <si>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</si>
  <si>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</si>
  <si>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</si>
  <si>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</si>
  <si>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</si>
  <si>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</si>
  <si>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</si>
  <si>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</si>
  <si>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</si>
  <si>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</si>
  <si>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</si>
  <si>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</si>
  <si>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</si>
  <si>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</si>
  <si>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</si>
  <si>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</si>
  <si>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</si>
  <si>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</si>
  <si>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</si>
  <si>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</si>
  <si>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</si>
  <si>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</si>
  <si>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</si>
  <si>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</si>
  <si>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</si>
  <si>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</si>
  <si>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</si>
  <si>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</si>
  <si>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</si>
  <si>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</si>
  <si>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</si>
  <si>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</si>
  <si>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</si>
  <si>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</si>
  <si>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</si>
  <si>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</si>
  <si>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</si>
  <si>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</si>
  <si>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</si>
  <si>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</si>
  <si>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</si>
  <si>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</si>
  <si>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</si>
  <si>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</si>
  <si>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</si>
  <si>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</si>
  <si>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</si>
  <si>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</si>
  <si>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</si>
  <si>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</si>
  <si>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</si>
  <si>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</si>
  <si>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</si>
  <si>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</si>
  <si>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</si>
  <si>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</si>
  <si>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</si>
  <si>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</si>
  <si>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</si>
  <si>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</si>
  <si>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</si>
  <si>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</si>
  <si>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</si>
  <si>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</si>
  <si>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</si>
  <si>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</si>
  <si>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</si>
  <si>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</si>
  <si>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</si>
  <si>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</si>
  <si>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</si>
  <si>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</si>
  <si>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</si>
  <si>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</si>
  <si>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</si>
  <si>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</si>
  <si>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</si>
  <si>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</si>
  <si>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</si>
  <si>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</si>
  <si>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</si>
  <si>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</si>
  <si>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</si>
  <si>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</si>
  <si>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</si>
  <si>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</si>
  <si>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</si>
  <si>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</si>
  <si>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</si>
  <si>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</si>
  <si>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</si>
  <si>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</si>
  <si>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</si>
  <si>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</si>
  <si>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</si>
  <si>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</si>
  <si>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</si>
  <si>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</si>
  <si>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</si>
  <si>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</si>
  <si>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</si>
  <si>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</si>
  <si>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</si>
  <si>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</si>
  <si>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</si>
  <si>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</si>
  <si>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</si>
  <si>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</si>
  <si>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</si>
  <si>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</si>
  <si>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</si>
  <si>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</si>
  <si>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</si>
  <si>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</si>
  <si>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</si>
  <si>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</si>
  <si>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</si>
  <si>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</si>
  <si>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</si>
  <si>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</si>
  <si>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</si>
  <si>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</si>
  <si>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</si>
  <si>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</si>
  <si>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</si>
  <si>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</si>
  <si>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</si>
  <si>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</si>
  <si>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</si>
  <si>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</si>
  <si>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</si>
  <si>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</si>
  <si>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</si>
  <si>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</si>
  <si>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</si>
  <si>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</si>
  <si>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</si>
  <si>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</si>
  <si>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</si>
  <si>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</si>
  <si>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</si>
  <si>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</si>
  <si>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</si>
  <si>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</si>
  <si>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</si>
  <si>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</si>
  <si>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</si>
  <si>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</si>
  <si>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</si>
  <si>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</si>
  <si>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</si>
  <si>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</si>
  <si>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</si>
  <si>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</si>
  <si>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</si>
  <si>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</si>
  <si>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</si>
  <si>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</si>
  <si>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</si>
  <si>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</si>
  <si>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</si>
  <si>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</si>
  <si>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</si>
  <si>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</si>
  <si>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</si>
  <si>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</si>
  <si>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</si>
  <si>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</si>
  <si>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</si>
  <si>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</si>
  <si>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</si>
  <si>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</si>
  <si>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</si>
  <si>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</si>
  <si>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</si>
  <si>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</si>
  <si>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</si>
  <si>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</si>
  <si>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</si>
  <si>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</si>
  <si>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</si>
  <si>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</si>
  <si>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</si>
  <si>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</si>
  <si>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</si>
  <si>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</si>
  <si>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</si>
  <si>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</si>
  <si>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</si>
  <si>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</si>
  <si>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</si>
  <si>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</si>
  <si>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</si>
  <si>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</si>
  <si>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</si>
  <si>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</si>
  <si>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</si>
  <si>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</si>
  <si>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</si>
  <si>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</si>
  <si>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</si>
  <si>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</si>
  <si>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</si>
  <si>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</si>
  <si>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</si>
  <si>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</si>
  <si>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</si>
  <si>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</si>
  <si>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</si>
  <si>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</si>
  <si>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</si>
  <si>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</si>
  <si>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</si>
  <si>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</si>
  <si>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</si>
  <si>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</si>
  <si>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</si>
  <si>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</si>
  <si>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</si>
  <si>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</si>
  <si>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</si>
  <si>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</si>
  <si>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</si>
  <si>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</si>
  <si>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</si>
  <si>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</si>
  <si>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</si>
  <si>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</si>
  <si>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</si>
  <si>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</si>
  <si>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</si>
  <si>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</si>
  <si>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</si>
  <si>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</si>
  <si>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</si>
  <si>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</si>
  <si>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</si>
  <si>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</si>
  <si>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</si>
  <si>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</si>
  <si>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</si>
  <si>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</si>
  <si>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</si>
  <si>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</si>
  <si>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</si>
  <si>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</si>
  <si>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</si>
  <si>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</si>
  <si>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</si>
  <si>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</si>
  <si>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</si>
  <si>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</si>
  <si>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</si>
  <si>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</si>
  <si>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</si>
  <si>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</si>
  <si>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</si>
  <si>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</si>
  <si>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</si>
  <si>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</si>
  <si>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</si>
  <si>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</si>
  <si>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</si>
  <si>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</si>
  <si>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</si>
  <si>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</si>
  <si>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</si>
  <si>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</si>
  <si>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</si>
  <si>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</si>
  <si>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</si>
  <si>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</si>
  <si>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</si>
  <si>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</si>
  <si>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</si>
  <si>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</si>
  <si>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</si>
  <si>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</si>
  <si>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</si>
  <si>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</si>
  <si>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</si>
  <si>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</si>
  <si>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</si>
  <si>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</si>
  <si>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</si>
  <si>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</si>
  <si>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</si>
  <si>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</si>
  <si>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</si>
  <si>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</si>
  <si>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</si>
  <si>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</si>
  <si>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</si>
  <si>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</si>
  <si>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</si>
  <si>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</si>
  <si>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</si>
  <si>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</si>
  <si>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</si>
  <si>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</si>
  <si>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</si>
  <si>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</si>
  <si>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</si>
  <si>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</si>
  <si>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</si>
  <si>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</si>
  <si>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</si>
  <si>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</si>
  <si>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</si>
  <si>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</si>
  <si>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</si>
  <si>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</si>
  <si>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</si>
  <si>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</si>
  <si>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</si>
  <si>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</si>
  <si>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</si>
  <si>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</si>
  <si>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</si>
  <si>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</si>
  <si>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</si>
  <si>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</si>
  <si>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</si>
  <si>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</si>
  <si>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</si>
  <si>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</si>
  <si>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</si>
  <si>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</si>
  <si>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</si>
  <si>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</si>
  <si>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</si>
  <si>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</si>
  <si>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</si>
  <si>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</si>
  <si>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</si>
  <si>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</si>
  <si>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</si>
  <si>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</si>
  <si>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</si>
  <si>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</si>
  <si>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</si>
  <si>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</si>
  <si>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</si>
  <si>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</si>
  <si>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</si>
  <si>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</si>
  <si>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</si>
  <si>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</si>
  <si>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</si>
  <si>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</si>
  <si>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</si>
  <si>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</si>
  <si>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</si>
  <si>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</si>
  <si>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</si>
  <si>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</si>
  <si>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</si>
  <si>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</si>
  <si>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</si>
  <si>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</si>
  <si>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</si>
  <si>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</si>
  <si>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</si>
  <si>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</si>
  <si>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</si>
  <si>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</si>
  <si>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</si>
  <si>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</si>
  <si>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</si>
  <si>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</si>
  <si>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</si>
  <si>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</si>
  <si>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</si>
  <si>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</si>
  <si>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</si>
  <si>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</si>
  <si>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</si>
  <si>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</si>
  <si>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</si>
  <si>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</si>
  <si>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</si>
  <si>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</si>
  <si>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</si>
  <si>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</si>
  <si>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</si>
  <si>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</si>
  <si>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</si>
  <si>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</si>
  <si>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</si>
  <si>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</si>
  <si>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</si>
  <si>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</si>
  <si>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</si>
  <si>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</si>
  <si>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</si>
  <si>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</si>
  <si>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</si>
  <si>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</si>
  <si>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</si>
  <si>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</si>
  <si>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</si>
  <si>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</si>
  <si>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</si>
  <si>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</si>
  <si>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</si>
  <si>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</si>
  <si>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</si>
  <si>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</si>
  <si>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</si>
  <si>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</si>
  <si>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</si>
  <si>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</si>
  <si>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</si>
  <si>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</si>
  <si>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</si>
  <si>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</si>
  <si>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</si>
  <si>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</si>
  <si>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</si>
  <si>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</si>
  <si>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</si>
  <si>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</si>
  <si>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</si>
  <si>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</si>
  <si>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</si>
  <si>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</si>
  <si>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</si>
  <si>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</si>
  <si>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</si>
  <si>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</si>
  <si>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</si>
  <si>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</si>
  <si>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</si>
  <si>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</si>
  <si>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</si>
  <si>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</si>
  <si>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</si>
  <si>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</si>
  <si>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</si>
  <si>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</si>
  <si>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</si>
  <si>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</si>
  <si>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</si>
  <si>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</si>
  <si>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</si>
  <si>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</si>
  <si>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</si>
  <si>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</si>
  <si>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</si>
  <si>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</si>
  <si>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</si>
  <si>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</si>
  <si>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</si>
  <si>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</si>
  <si>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</si>
  <si>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</si>
  <si>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</si>
  <si>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</si>
  <si>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</si>
  <si>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</si>
  <si>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</si>
  <si>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</si>
  <si>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</si>
  <si>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</si>
  <si>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</si>
  <si>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</si>
  <si>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</si>
  <si>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</si>
  <si>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</si>
  <si>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</si>
  <si>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</si>
  <si>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</si>
  <si>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</si>
  <si>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</si>
  <si>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</si>
  <si>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</si>
  <si>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</si>
  <si>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</si>
  <si>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</si>
  <si>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</si>
  <si>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</si>
  <si>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</si>
  <si>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</si>
  <si>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</si>
  <si>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</si>
  <si>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</si>
  <si>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</si>
  <si>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</si>
  <si>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</si>
  <si>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</si>
  <si>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</si>
  <si>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</si>
  <si>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</si>
  <si>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</si>
  <si>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</si>
  <si>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</si>
  <si>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</si>
  <si>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</si>
  <si>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</si>
  <si>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</si>
  <si>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</si>
  <si>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</si>
  <si>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</si>
  <si>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</si>
  <si>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</si>
  <si>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</si>
  <si>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</si>
  <si>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</si>
  <si>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</si>
  <si>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</si>
  <si>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</si>
  <si>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</si>
  <si>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</si>
  <si>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</si>
  <si>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</si>
  <si>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</si>
  <si>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</si>
  <si>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</si>
  <si>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</si>
  <si>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</si>
  <si>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</si>
  <si>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</si>
  <si>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</si>
  <si>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</si>
  <si>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</si>
  <si>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</si>
  <si>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</si>
  <si>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</si>
  <si>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</si>
  <si>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</si>
  <si>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</si>
  <si>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</si>
  <si>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</si>
  <si>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</si>
  <si>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</si>
  <si>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</si>
  <si>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</si>
  <si>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</si>
  <si>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</si>
  <si>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</si>
  <si>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</si>
  <si>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</si>
  <si>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</si>
  <si>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</si>
  <si>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</si>
  <si>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</si>
  <si>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</si>
  <si>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</si>
  <si>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</si>
  <si>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</si>
  <si>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</si>
  <si>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</si>
  <si>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</si>
  <si>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</si>
  <si>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</si>
  <si>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</si>
  <si>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</si>
  <si>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</si>
  <si>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</si>
  <si>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</si>
  <si>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</si>
  <si>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</si>
  <si>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</si>
  <si>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</si>
  <si>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</si>
  <si>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</si>
  <si>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</si>
  <si>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</si>
  <si>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</si>
  <si>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</si>
  <si>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</si>
  <si>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</si>
  <si>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</si>
  <si>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</si>
  <si>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</si>
  <si>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</si>
  <si>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</si>
  <si>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</si>
  <si>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</si>
  <si>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</si>
  <si>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</si>
  <si>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</si>
  <si>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</si>
  <si>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</si>
  <si>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</si>
  <si>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</si>
  <si>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</si>
  <si>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</si>
  <si>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</si>
  <si>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</si>
  <si>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</si>
  <si>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</si>
  <si>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</si>
  <si>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</si>
  <si>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</si>
  <si>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</si>
  <si>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</si>
  <si>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</si>
  <si>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</si>
  <si>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</si>
  <si>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</si>
  <si>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</si>
  <si>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</si>
  <si>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</si>
  <si>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</si>
  <si>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</si>
  <si>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</si>
  <si>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</si>
  <si>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</si>
  <si>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</si>
  <si>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</si>
  <si>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</si>
  <si>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</si>
  <si>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</si>
  <si>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</si>
  <si>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</si>
  <si>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</si>
  <si>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</si>
  <si>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</si>
  <si>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</si>
  <si>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</si>
  <si>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</si>
  <si>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</si>
  <si>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</si>
  <si>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</si>
  <si>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</si>
  <si>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</si>
  <si>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</si>
  <si>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</si>
  <si>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</si>
  <si>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</si>
  <si>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</si>
  <si>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</si>
  <si>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</si>
  <si>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</si>
  <si>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</si>
  <si>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</si>
  <si>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</si>
  <si>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</si>
  <si>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</si>
  <si>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</si>
  <si>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</si>
  <si>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</si>
  <si>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</si>
  <si>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</si>
  <si>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</si>
  <si>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</si>
  <si>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</si>
  <si>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</si>
  <si>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</si>
  <si>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</si>
  <si>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</si>
  <si>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</si>
  <si>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</si>
  <si>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</si>
  <si>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</si>
  <si>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</si>
  <si>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</si>
  <si>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</si>
  <si>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</si>
  <si>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</si>
  <si>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</si>
  <si>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</si>
  <si>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</si>
  <si>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</si>
  <si>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</si>
  <si>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</si>
  <si>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</si>
  <si>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</si>
  <si>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</si>
  <si>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</si>
  <si>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</si>
  <si>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</si>
  <si>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</si>
  <si>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</si>
  <si>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</si>
  <si>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</si>
  <si>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</si>
  <si>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</si>
  <si>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</si>
  <si>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</si>
  <si>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</si>
  <si>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</si>
  <si>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</si>
  <si>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</si>
  <si>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</si>
  <si>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</si>
  <si>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</si>
  <si>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</si>
  <si>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</si>
  <si>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</si>
  <si>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</si>
  <si>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</si>
  <si>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</si>
  <si>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</si>
  <si>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</si>
  <si>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</si>
  <si>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</si>
  <si>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</si>
  <si>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</si>
  <si>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</si>
  <si>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</si>
  <si>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</si>
  <si>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</si>
  <si>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</si>
  <si>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</si>
  <si>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</si>
  <si>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</si>
  <si>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</si>
  <si>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</si>
  <si>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</si>
  <si>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</si>
  <si>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</si>
  <si>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</si>
  <si>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</si>
  <si>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</si>
  <si>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</si>
  <si>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</si>
  <si>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</si>
  <si>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</si>
  <si>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</si>
  <si>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</si>
  <si>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</si>
  <si>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</si>
  <si>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</si>
  <si>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</si>
  <si>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</si>
  <si>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</si>
  <si>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</si>
  <si>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</si>
  <si>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</si>
  <si>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</si>
  <si>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</si>
  <si>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</si>
  <si>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</si>
  <si>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</si>
  <si>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</si>
  <si>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</si>
  <si>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</si>
  <si>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</si>
  <si>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</si>
  <si>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</si>
  <si>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</si>
  <si>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</si>
  <si>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</si>
  <si>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</si>
  <si>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</si>
  <si>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</si>
  <si>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</si>
  <si>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</si>
  <si>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</si>
  <si>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</si>
  <si>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</si>
  <si>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</si>
  <si>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</si>
  <si>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</si>
  <si>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</si>
  <si>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</si>
  <si>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</si>
  <si>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</si>
  <si>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</si>
  <si>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</si>
  <si>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</si>
  <si>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</si>
  <si>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</si>
  <si>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</si>
  <si>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</si>
  <si>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</si>
  <si>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</si>
  <si>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</si>
  <si>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</si>
  <si>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</si>
  <si>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</si>
  <si>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</si>
  <si>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</si>
  <si>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</si>
  <si>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</si>
  <si>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</si>
  <si>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</si>
  <si>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</si>
  <si>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</si>
  <si>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</si>
  <si>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</si>
  <si>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</si>
  <si>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</si>
  <si>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</si>
  <si>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</si>
  <si>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</si>
  <si>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</si>
  <si>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</si>
  <si>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</si>
  <si>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</si>
  <si>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</si>
  <si>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</si>
  <si>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</si>
  <si>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</si>
  <si>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</si>
  <si>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</si>
  <si>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</si>
  <si>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</si>
  <si>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</si>
  <si>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</si>
  <si>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</si>
  <si>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</si>
  <si>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</si>
  <si>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</si>
  <si>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</si>
  <si>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</si>
  <si>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</si>
  <si>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</si>
  <si>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</si>
  <si>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</si>
  <si>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</si>
  <si>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</si>
  <si>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</si>
  <si>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</si>
  <si>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</si>
  <si>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</si>
  <si>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</si>
  <si>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</si>
  <si>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</si>
  <si>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</si>
  <si>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</si>
  <si>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</si>
  <si>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</si>
  <si>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</si>
  <si>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</si>
  <si>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</si>
  <si>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</si>
  <si>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</si>
  <si>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</si>
  <si>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</si>
  <si>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</si>
  <si>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</si>
  <si>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</si>
  <si>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</si>
  <si>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</si>
  <si>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</si>
  <si>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</si>
  <si>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</si>
  <si>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</si>
  <si>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</si>
  <si>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</si>
  <si>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</si>
  <si>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</si>
  <si>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</si>
  <si>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</si>
  <si>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</si>
  <si>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</si>
  <si>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</si>
  <si>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</si>
  <si>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</si>
  <si>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</si>
  <si>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</si>
  <si>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</si>
  <si>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</si>
  <si>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</si>
  <si>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</si>
  <si>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</si>
  <si>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</si>
  <si>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</si>
  <si>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</si>
  <si>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</si>
  <si>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</si>
  <si>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</si>
  <si>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</si>
  <si>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</si>
  <si>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</si>
  <si>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</si>
  <si>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</si>
  <si>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</si>
  <si>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</si>
  <si>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</si>
  <si>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</si>
  <si>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</si>
  <si>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</si>
  <si>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</si>
  <si>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</si>
  <si>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</si>
  <si>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</si>
  <si>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</si>
  <si>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</si>
  <si>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</si>
  <si>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</si>
  <si>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</si>
  <si>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</si>
  <si>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</si>
  <si>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</si>
  <si>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</si>
  <si>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</si>
  <si>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</si>
  <si>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</si>
  <si>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</si>
  <si>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</si>
  <si>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</si>
  <si>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</si>
  <si>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</si>
  <si>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</si>
  <si>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</si>
  <si>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</si>
  <si>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</si>
  <si>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</si>
  <si>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</si>
  <si>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</si>
  <si>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</si>
  <si>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</si>
  <si>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</si>
  <si>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</si>
  <si>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</si>
  <si>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</si>
  <si>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</si>
  <si>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</si>
  <si>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</si>
  <si>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</si>
  <si>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</si>
  <si>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</si>
  <si>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</si>
  <si>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</si>
  <si>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</si>
  <si>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</si>
  <si>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</si>
  <si>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</si>
  <si>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</si>
  <si>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</si>
  <si>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</si>
  <si>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</si>
  <si>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</si>
  <si>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</si>
  <si>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</si>
  <si>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</si>
  <si>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</si>
  <si>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</si>
  <si>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</si>
  <si>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</si>
  <si>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</si>
  <si>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</si>
  <si>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</si>
  <si>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</si>
  <si>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</si>
  <si>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</si>
  <si>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</si>
  <si>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</si>
  <si>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</si>
  <si>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</si>
  <si>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</si>
  <si>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</si>
  <si>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</si>
  <si>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</si>
  <si>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</si>
  <si>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</si>
  <si>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</si>
  <si>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</si>
  <si>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</si>
  <si>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</si>
  <si>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</si>
  <si>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</si>
  <si>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</si>
  <si>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</si>
  <si>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</si>
  <si>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</si>
  <si>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</si>
  <si>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</si>
  <si>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</si>
  <si>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</si>
  <si>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</si>
  <si>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</si>
  <si>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</si>
  <si>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</si>
  <si>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</si>
  <si>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</si>
  <si>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</si>
  <si>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</si>
  <si>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</si>
  <si>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</si>
  <si>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</si>
  <si>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</si>
  <si>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</si>
  <si>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</si>
  <si>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</si>
  <si>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</si>
  <si>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</si>
  <si>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</si>
  <si>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</si>
  <si>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</si>
  <si>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</si>
  <si>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</si>
  <si>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</si>
  <si>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</si>
  <si>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</si>
  <si>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</si>
  <si>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</si>
  <si>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</si>
  <si>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</si>
  <si>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</si>
  <si>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</si>
  <si>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</si>
  <si>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</si>
  <si>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</si>
  <si>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</si>
  <si>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</si>
  <si>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</si>
  <si>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</si>
  <si>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</si>
  <si>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</si>
  <si>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</si>
  <si>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</si>
  <si>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</si>
  <si>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</si>
  <si>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</si>
  <si>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</si>
  <si>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</si>
  <si>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</si>
  <si>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</si>
  <si>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</si>
  <si>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</si>
  <si>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</si>
  <si>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</si>
  <si>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</si>
  <si>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</si>
  <si>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</si>
  <si>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</si>
  <si>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</si>
  <si>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</si>
  <si>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</si>
  <si>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</si>
  <si>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</si>
  <si>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</si>
  <si>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</si>
  <si>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</si>
  <si>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</si>
  <si>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</si>
  <si>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</si>
  <si>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</si>
  <si>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</si>
  <si>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</si>
  <si>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</si>
  <si>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</si>
  <si>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</si>
  <si>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</si>
  <si>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</si>
  <si>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</si>
  <si>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</si>
  <si>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</si>
  <si>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</si>
  <si>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</si>
  <si>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</si>
  <si>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</si>
  <si>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</si>
  <si>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</si>
  <si>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</si>
  <si>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</si>
  <si>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</si>
  <si>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</si>
  <si>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</si>
  <si>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</si>
  <si>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</si>
  <si>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</si>
  <si>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</si>
  <si>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</si>
  <si>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</si>
  <si>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</si>
  <si>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</si>
  <si>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</si>
  <si>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</si>
  <si>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</si>
  <si>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</si>
  <si>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</si>
  <si>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</si>
  <si>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</si>
  <si>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</si>
  <si>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</si>
  <si>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</si>
  <si>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</si>
  <si>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</si>
  <si>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</si>
  <si>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</si>
  <si>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</si>
  <si>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</si>
  <si>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</si>
  <si>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</si>
  <si>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</si>
  <si>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</si>
  <si>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</si>
  <si>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</si>
  <si>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</si>
  <si>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</si>
  <si>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</si>
  <si>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</si>
  <si>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</si>
  <si>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</si>
  <si>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</si>
  <si>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</si>
  <si>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</si>
  <si>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</si>
  <si>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</si>
  <si>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</si>
  <si>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</si>
  <si>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</si>
  <si>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</si>
  <si>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</si>
  <si>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</si>
  <si>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</si>
  <si>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</si>
  <si>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</si>
  <si>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</si>
  <si>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</si>
  <si>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</si>
  <si>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</si>
  <si>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</si>
  <si>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</si>
  <si>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</si>
  <si>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</si>
  <si>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</si>
  <si>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</si>
  <si>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</si>
  <si>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</si>
  <si>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</si>
  <si>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</si>
  <si>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</si>
  <si>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</si>
  <si>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</si>
  <si>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</si>
  <si>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</si>
  <si>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</si>
  <si>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</si>
  <si>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</si>
  <si>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</si>
  <si>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</si>
  <si>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</si>
  <si>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</si>
  <si>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</si>
  <si>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</si>
  <si>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</si>
  <si>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</si>
  <si>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</si>
  <si>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</si>
  <si>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</si>
  <si>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</si>
  <si>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</si>
  <si>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</si>
  <si>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</si>
  <si>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</si>
  <si>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</si>
  <si>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</si>
  <si>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</si>
  <si>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</si>
  <si>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</si>
  <si>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</si>
  <si>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</si>
  <si>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</si>
  <si>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</si>
  <si>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</si>
  <si>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</si>
  <si>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</si>
  <si>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</si>
  <si>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</si>
  <si>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</si>
  <si>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</si>
  <si>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</si>
  <si>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</si>
  <si>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</si>
  <si>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</si>
  <si>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</si>
  <si>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</si>
  <si>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</si>
  <si>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</si>
  <si>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</si>
  <si>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</si>
  <si>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</si>
  <si>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</si>
  <si>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</si>
  <si>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</si>
  <si>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</si>
  <si>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</si>
  <si>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</si>
  <si>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</si>
  <si>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</si>
  <si>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</si>
  <si>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</si>
  <si>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</si>
  <si>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</si>
  <si>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</si>
  <si>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</si>
  <si>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</si>
  <si>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</si>
  <si>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</si>
  <si>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</si>
  <si>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</si>
  <si>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</si>
  <si>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</si>
  <si>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</si>
  <si>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</si>
  <si>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</si>
  <si>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</si>
  <si>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</si>
  <si>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</si>
  <si>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</si>
  <si>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</si>
  <si>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</si>
  <si>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</si>
  <si>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</si>
  <si>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</si>
  <si>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</si>
  <si>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</si>
  <si>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</si>
  <si>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</si>
  <si>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</si>
  <si>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</si>
  <si>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</si>
  <si>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</si>
  <si>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</si>
  <si>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</si>
  <si>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</si>
  <si>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</si>
  <si>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</si>
  <si>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</si>
  <si>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</si>
  <si>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</si>
  <si>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</si>
  <si>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</si>
  <si>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</si>
  <si>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</si>
  <si>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</si>
  <si>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</si>
  <si>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</si>
  <si>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</si>
  <si>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</si>
  <si>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</si>
  <si>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</si>
  <si>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</si>
  <si>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</si>
  <si>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</si>
  <si>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</si>
  <si>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</si>
  <si>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</si>
  <si>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</si>
  <si>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</si>
  <si>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</si>
  <si>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</si>
  <si>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</si>
  <si>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</si>
  <si>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</si>
  <si>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</si>
  <si>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</si>
  <si>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</si>
  <si>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</si>
  <si>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</si>
  <si>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</si>
  <si>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</si>
  <si>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</si>
  <si>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</si>
  <si>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</si>
  <si>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</si>
  <si>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</si>
  <si>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</si>
  <si>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</si>
  <si>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</si>
  <si>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</si>
  <si>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</si>
  <si>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</si>
  <si>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</si>
  <si>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</si>
  <si>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</si>
  <si>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</si>
  <si>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</si>
  <si>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</si>
  <si>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</si>
  <si>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</si>
  <si>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</si>
  <si>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</si>
  <si>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</si>
  <si>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</si>
  <si>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</si>
  <si>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</si>
  <si>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</si>
  <si>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</si>
  <si>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</si>
  <si>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</si>
  <si>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</si>
  <si>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</si>
  <si>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</si>
  <si>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</si>
  <si>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</si>
  <si>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</si>
  <si>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</si>
  <si>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</si>
  <si>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</si>
  <si>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</si>
  <si>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</si>
  <si>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</si>
  <si>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</si>
  <si>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</si>
  <si>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</si>
  <si>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</si>
  <si>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</si>
  <si>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</si>
  <si>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</si>
  <si>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</si>
  <si>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</si>
  <si>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</si>
  <si>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</si>
  <si>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</si>
  <si>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</si>
  <si>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</si>
  <si>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</si>
  <si>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</si>
  <si>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</si>
  <si>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</si>
  <si>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</si>
  <si>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</si>
  <si>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</si>
  <si>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</si>
  <si>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</si>
  <si>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</si>
  <si>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</si>
  <si>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</si>
  <si>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</si>
  <si>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</si>
  <si>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</si>
  <si>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</si>
  <si>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</si>
  <si>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</si>
  <si>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</si>
  <si>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</si>
  <si>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</si>
  <si>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</si>
  <si>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</si>
  <si>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</si>
  <si>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</si>
  <si>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</si>
  <si>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</si>
  <si>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</si>
  <si>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</si>
  <si>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</si>
  <si>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</si>
  <si>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</si>
  <si>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</si>
  <si>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</si>
  <si>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</si>
  <si>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</si>
  <si>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</si>
  <si>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</si>
  <si>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</si>
  <si>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</si>
  <si>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</si>
  <si>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</si>
  <si>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</si>
  <si>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</si>
  <si>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</si>
  <si>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</si>
  <si>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</si>
  <si>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</si>
  <si>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</si>
  <si>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</si>
  <si>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</si>
  <si>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</si>
  <si>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</si>
  <si>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</si>
  <si>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</si>
  <si>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</si>
  <si>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</si>
  <si>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</si>
  <si>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</si>
  <si>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</si>
  <si>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</si>
  <si>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</si>
  <si>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</si>
  <si>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</si>
  <si>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</si>
  <si>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</si>
  <si>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</si>
  <si>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</si>
  <si>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</si>
  <si>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</si>
  <si>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</si>
  <si>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</si>
  <si>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</si>
  <si>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</si>
  <si>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</si>
  <si>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</si>
  <si>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</si>
  <si>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</si>
  <si>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</si>
  <si>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</si>
  <si>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</si>
  <si>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</si>
  <si>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</si>
  <si>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</si>
  <si>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</si>
  <si>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</si>
  <si>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</si>
  <si>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</si>
  <si>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</si>
  <si>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</si>
  <si>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</si>
  <si>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</si>
  <si>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</si>
  <si>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</si>
  <si>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</si>
  <si>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</si>
  <si>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</si>
  <si>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</si>
  <si>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</si>
  <si>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</si>
  <si>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</si>
  <si>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</si>
  <si>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</si>
  <si>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</si>
  <si>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</si>
  <si>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</si>
  <si>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</si>
  <si>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</si>
  <si>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</si>
  <si>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</si>
  <si>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</si>
  <si>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</si>
  <si>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</si>
  <si>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</si>
  <si>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</si>
  <si>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</si>
  <si>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</si>
  <si>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</si>
  <si>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</si>
  <si>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</si>
  <si>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</si>
  <si>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</si>
  <si>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</si>
  <si>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</si>
  <si>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</si>
  <si>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</si>
  <si>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</si>
  <si>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</si>
  <si>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</si>
  <si>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</si>
  <si>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</si>
  <si>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</si>
  <si>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</si>
  <si>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</si>
  <si>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</si>
  <si>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</si>
  <si>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</si>
  <si>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</si>
  <si>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</si>
  <si>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</si>
  <si>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</si>
  <si>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</si>
  <si>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</si>
  <si>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</si>
  <si>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</si>
  <si>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</si>
  <si>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</si>
  <si>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</si>
  <si>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</si>
  <si>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</si>
  <si>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</si>
  <si>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</si>
  <si>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</si>
  <si>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</si>
  <si>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</si>
  <si>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</si>
  <si>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</si>
  <si>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</si>
  <si>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</si>
  <si>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</si>
  <si>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</si>
  <si>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</si>
  <si>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</si>
  <si>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</si>
  <si>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</si>
  <si>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</si>
  <si>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</si>
  <si>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</si>
  <si>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</si>
  <si>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</si>
  <si>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</si>
  <si>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</si>
  <si>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</si>
  <si>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</si>
  <si>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</si>
  <si>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</si>
  <si>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</si>
  <si>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</si>
  <si>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</si>
  <si>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</si>
  <si>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</si>
  <si>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</si>
  <si>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</si>
  <si>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</si>
  <si>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</si>
  <si>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</si>
  <si>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</si>
  <si>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</si>
  <si>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</si>
  <si>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</si>
  <si>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</si>
  <si>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</si>
  <si>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</si>
  <si>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</si>
  <si>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</si>
  <si>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</si>
  <si>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</si>
  <si>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</si>
  <si>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</si>
  <si>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</si>
  <si>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</si>
  <si>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</si>
  <si>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</si>
  <si>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</si>
  <si>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</si>
  <si>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</si>
  <si>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</si>
  <si>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</si>
  <si>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</si>
  <si>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</si>
  <si>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</si>
  <si>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</si>
  <si>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</si>
  <si>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</si>
  <si>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</si>
  <si>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</si>
  <si>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</si>
  <si>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</si>
  <si>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</si>
  <si>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</si>
  <si>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</si>
  <si>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</si>
  <si>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</si>
  <si>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</si>
  <si>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</si>
  <si>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</si>
  <si>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</si>
  <si>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</si>
  <si>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</si>
  <si>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</si>
  <si>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</si>
  <si>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</si>
  <si>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</si>
  <si>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</si>
  <si>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</si>
  <si>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</si>
  <si>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</si>
  <si>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</si>
  <si>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</si>
  <si>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</si>
  <si>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</si>
  <si>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</si>
  <si>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</si>
  <si>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</si>
  <si>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</si>
  <si>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</si>
  <si>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</si>
  <si>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</si>
  <si>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</si>
  <si>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</si>
  <si>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</si>
  <si>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</si>
  <si>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</si>
  <si>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</si>
  <si>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</si>
  <si>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</si>
  <si>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</si>
  <si>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</si>
  <si>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</si>
  <si>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</si>
  <si>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</si>
  <si>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</si>
  <si>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</si>
  <si>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</si>
  <si>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</si>
  <si>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</si>
  <si>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</si>
  <si>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</si>
  <si>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</si>
  <si>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</si>
  <si>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</si>
  <si>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</si>
  <si>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</si>
  <si>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</si>
  <si>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</si>
  <si>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</si>
  <si>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</si>
  <si>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</si>
  <si>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</si>
  <si>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</si>
  <si>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</si>
  <si>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</si>
  <si>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</si>
  <si>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</si>
  <si>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</si>
  <si>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</si>
  <si>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</si>
  <si>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</si>
  <si>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</si>
  <si>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</si>
  <si>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</si>
  <si>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</si>
  <si>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</si>
  <si>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</si>
  <si>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</si>
  <si>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</si>
  <si>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</si>
  <si>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</si>
  <si>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</si>
  <si>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</si>
  <si>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</si>
  <si>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</si>
  <si>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</si>
  <si>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</si>
  <si>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</si>
  <si>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</si>
  <si>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</si>
  <si>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</si>
  <si>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</si>
  <si>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</si>
  <si>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</si>
  <si>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</si>
  <si>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</si>
  <si>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</si>
  <si>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</si>
  <si>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</si>
  <si>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</si>
  <si>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</si>
  <si>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</si>
  <si>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</si>
  <si>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</si>
  <si>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</si>
  <si>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</si>
  <si>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</si>
  <si>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</si>
  <si>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</si>
  <si>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</si>
  <si>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</si>
  <si>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</si>
  <si>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</si>
  <si>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</si>
  <si>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</si>
  <si>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</si>
  <si>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</si>
  <si>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</si>
  <si>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</si>
  <si>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</si>
  <si>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</si>
  <si>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</si>
  <si>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</si>
  <si>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</si>
  <si>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</si>
  <si>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</si>
  <si>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</si>
  <si>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</si>
  <si>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</si>
  <si>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</si>
  <si>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</si>
  <si>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</si>
  <si>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</si>
  <si>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</si>
  <si>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</si>
  <si>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</si>
  <si>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</si>
  <si>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</si>
  <si>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</si>
  <si>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</si>
  <si>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</si>
  <si>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</si>
  <si>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</si>
  <si>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</si>
  <si>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</si>
  <si>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</si>
  <si>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</si>
  <si>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</si>
  <si>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</si>
  <si>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</si>
  <si>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</si>
  <si>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</si>
  <si>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</si>
  <si>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</si>
  <si>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</si>
  <si>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</si>
  <si>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</si>
  <si>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</si>
  <si>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</si>
  <si>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</si>
  <si>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</si>
  <si>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</si>
  <si>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</si>
  <si>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</si>
  <si>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</si>
  <si>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</si>
  <si>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</si>
  <si>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</si>
  <si>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</si>
  <si>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</si>
  <si>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</si>
  <si>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</si>
  <si>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</si>
  <si>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</si>
  <si>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</si>
  <si>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</si>
  <si>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</si>
  <si>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</si>
  <si>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</si>
  <si>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</si>
  <si>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</si>
  <si>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</si>
  <si>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</si>
  <si>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</si>
  <si>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</si>
  <si>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</si>
  <si>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</si>
  <si>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</si>
  <si>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</si>
  <si>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</si>
  <si>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</si>
  <si>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</si>
  <si>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</si>
  <si>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</si>
  <si>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</si>
  <si>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</si>
  <si>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</si>
  <si>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</si>
  <si>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</si>
  <si>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</si>
  <si>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</si>
  <si>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</si>
  <si>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</si>
  <si>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</si>
  <si>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</si>
  <si>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</si>
  <si>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</si>
  <si>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</si>
  <si>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</si>
  <si>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</si>
  <si>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</si>
  <si>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</si>
  <si>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</si>
  <si>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</si>
  <si>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</si>
  <si>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</si>
  <si>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</si>
  <si>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</si>
  <si>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</si>
  <si>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</si>
  <si>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</si>
  <si>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</si>
  <si>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</si>
  <si>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</si>
  <si>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</si>
  <si>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</si>
  <si>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</si>
  <si>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</si>
  <si>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</si>
  <si>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</si>
  <si>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</si>
  <si>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</si>
  <si>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</si>
  <si>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</si>
  <si>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</si>
  <si>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</si>
  <si>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</si>
  <si>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</si>
  <si>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</si>
  <si>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</si>
  <si>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</si>
  <si>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</si>
  <si>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</si>
  <si>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</si>
  <si>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</si>
  <si>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</si>
  <si>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</si>
  <si>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</si>
  <si>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</si>
  <si>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</si>
  <si>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</si>
  <si>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</si>
  <si>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</si>
  <si>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</si>
  <si>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</si>
  <si>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</si>
  <si>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</si>
  <si>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</si>
  <si>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</si>
  <si>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</si>
  <si>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</si>
  <si>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</si>
  <si>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</si>
  <si>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</si>
  <si>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</si>
  <si>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</si>
  <si>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</si>
  <si>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</si>
  <si>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</si>
  <si>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</si>
  <si>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</si>
  <si>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</si>
  <si>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</si>
  <si>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</si>
  <si>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</si>
  <si>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</si>
  <si>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</si>
  <si>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</si>
  <si>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</si>
  <si>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</si>
  <si>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</si>
  <si>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</si>
  <si>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</si>
  <si>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</si>
  <si>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</si>
  <si>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</si>
  <si>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</si>
  <si>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</si>
  <si>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</si>
  <si>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</si>
  <si>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</si>
  <si>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</si>
  <si>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</si>
  <si>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</si>
  <si>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</si>
  <si>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</si>
  <si>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</si>
  <si>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</si>
  <si>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</si>
  <si>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</si>
  <si>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</si>
  <si>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</si>
  <si>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</si>
  <si>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</si>
  <si>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</si>
  <si>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</si>
  <si>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</si>
  <si>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</si>
  <si>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</si>
  <si>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</si>
  <si>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</si>
  <si>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</si>
  <si>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</si>
  <si>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</si>
  <si>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</si>
  <si>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</si>
  <si>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</si>
  <si>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</si>
  <si>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</si>
  <si>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</si>
  <si>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</si>
  <si>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</si>
  <si>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</si>
  <si>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</si>
  <si>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</si>
  <si>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</si>
  <si>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</si>
  <si>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</si>
  <si>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</si>
  <si>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</si>
  <si>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</si>
  <si>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</si>
  <si>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</si>
  <si>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</si>
  <si>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</si>
  <si>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</si>
  <si>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</si>
  <si>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</si>
  <si>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</si>
  <si>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</si>
  <si>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</si>
  <si>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</si>
  <si>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</si>
  <si>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</si>
  <si>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</si>
  <si>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</si>
  <si>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</si>
  <si>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</si>
  <si>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</si>
  <si>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</si>
  <si>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</si>
  <si>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</si>
  <si>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</si>
  <si>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</si>
  <si>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</si>
  <si>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</si>
  <si>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</si>
  <si>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</si>
  <si>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</si>
  <si>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</si>
  <si>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</si>
  <si>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</si>
  <si>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</si>
  <si>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</si>
  <si>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</si>
  <si>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</si>
  <si>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</si>
  <si>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</si>
  <si>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</si>
  <si>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</si>
  <si>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</si>
  <si>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</si>
  <si>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</si>
  <si>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</si>
  <si>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</si>
  <si>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</si>
  <si>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</si>
  <si>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</si>
  <si>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</si>
  <si>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</si>
  <si>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</si>
  <si>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</si>
  <si>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</si>
  <si>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</si>
  <si>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</si>
  <si>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</si>
  <si>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</si>
  <si>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</si>
  <si>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</si>
  <si>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</si>
  <si>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</si>
  <si>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</si>
  <si>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</si>
  <si>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</si>
  <si>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</si>
  <si>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</si>
  <si>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</si>
  <si>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</si>
  <si>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</si>
  <si>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</si>
  <si>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</si>
  <si>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</si>
  <si>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</si>
  <si>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</si>
  <si>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</si>
  <si>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</si>
  <si>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</si>
  <si>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</si>
  <si>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</si>
  <si>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</si>
  <si>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</si>
  <si>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</si>
  <si>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</si>
  <si>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</si>
  <si>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</si>
  <si>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</si>
  <si>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</si>
  <si>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</si>
  <si>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</si>
  <si>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</si>
  <si>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</si>
  <si>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</si>
  <si>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</si>
  <si>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</si>
  <si>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</si>
  <si>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</si>
  <si>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</si>
  <si>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</si>
  <si>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</si>
  <si>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</si>
  <si>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</si>
  <si>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</si>
  <si>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</si>
  <si>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</si>
  <si>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</si>
  <si>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</si>
  <si>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</si>
  <si>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</si>
  <si>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</si>
  <si>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</si>
  <si>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</si>
  <si>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</si>
  <si>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</si>
  <si>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</si>
  <si>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</si>
  <si>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</si>
  <si>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</si>
  <si>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</si>
  <si>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</si>
  <si>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</si>
  <si>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</si>
  <si>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</si>
  <si>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</si>
  <si>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</si>
  <si>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</si>
  <si>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</si>
  <si>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</si>
  <si>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</si>
  <si>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</si>
  <si>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</si>
  <si>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</si>
  <si>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</si>
  <si>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</si>
  <si>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</si>
  <si>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</si>
  <si>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</si>
  <si>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</si>
  <si>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</si>
  <si>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</si>
  <si>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</si>
  <si>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</si>
  <si>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</si>
  <si>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</si>
  <si>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</si>
  <si>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</si>
  <si>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</si>
  <si>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</si>
  <si>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</si>
  <si>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</si>
  <si>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</si>
  <si>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</si>
  <si>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</si>
  <si>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</si>
  <si>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</si>
  <si>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</si>
  <si>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</si>
  <si>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</si>
  <si>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</si>
  <si>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</si>
  <si>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</si>
  <si>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</si>
  <si>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</si>
  <si>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</si>
  <si>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</si>
  <si>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</si>
  <si>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</si>
  <si>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</si>
  <si>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</si>
  <si>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</si>
  <si>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</si>
  <si>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</si>
  <si>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</si>
  <si>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</si>
  <si>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</si>
  <si>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</si>
  <si>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</si>
  <si>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</si>
  <si>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</si>
  <si>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</si>
  <si>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</si>
  <si>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</si>
  <si>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</si>
  <si>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</si>
  <si>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</si>
  <si>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</si>
  <si>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</si>
  <si>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</si>
  <si>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</si>
  <si>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</si>
  <si>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</si>
  <si>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</si>
  <si>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</si>
  <si>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</si>
  <si>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</si>
  <si>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</si>
  <si>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</si>
  <si>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</si>
  <si>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</si>
  <si>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</si>
  <si>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</si>
  <si>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</si>
  <si>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</si>
  <si>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</si>
  <si>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</si>
  <si>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</si>
  <si>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</si>
  <si>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</si>
  <si>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</si>
  <si>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</si>
  <si>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</si>
  <si>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</si>
  <si>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</si>
  <si>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</si>
  <si>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</si>
  <si>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</si>
  <si>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</si>
  <si>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</si>
  <si>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</si>
  <si>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</si>
  <si>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</si>
  <si>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</si>
  <si>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</si>
  <si>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</si>
  <si>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</si>
  <si>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</si>
  <si>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</si>
  <si>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</si>
  <si>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</si>
  <si>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</si>
  <si>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</si>
  <si>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</si>
  <si>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</si>
  <si>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</si>
  <si>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</si>
  <si>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</si>
  <si>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</si>
  <si>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</si>
  <si>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</si>
  <si>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</si>
  <si>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</si>
  <si>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</si>
  <si>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</si>
  <si>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</si>
  <si>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</si>
  <si>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</si>
  <si>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</si>
  <si>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</si>
  <si>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</si>
  <si>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</si>
  <si>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</si>
  <si>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</si>
  <si>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</si>
  <si>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</si>
  <si>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</si>
  <si>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</si>
  <si>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</si>
  <si>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</si>
  <si>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</si>
  <si>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</si>
  <si>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</si>
  <si>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</si>
  <si>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</si>
  <si>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</si>
  <si>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</si>
  <si>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</si>
  <si>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</si>
  <si>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</si>
  <si>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</si>
  <si>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</si>
  <si>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</si>
  <si>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</si>
  <si>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</si>
  <si>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</si>
  <si>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</si>
  <si>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</si>
  <si>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</si>
  <si>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</si>
  <si>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</si>
  <si>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</si>
  <si>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</si>
  <si>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</si>
  <si>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</si>
  <si>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</si>
  <si>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</si>
  <si>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</si>
  <si>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</si>
  <si>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</si>
  <si>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</si>
  <si>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</si>
  <si>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</si>
  <si>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</si>
  <si>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</si>
  <si>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</si>
  <si>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</si>
  <si>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</si>
  <si>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</si>
  <si>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</si>
  <si>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</si>
  <si>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</si>
  <si>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</si>
  <si>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</si>
  <si>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</si>
  <si>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</si>
  <si>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</si>
  <si>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</si>
  <si>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</si>
  <si>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</si>
  <si>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</si>
  <si>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</si>
  <si>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</si>
  <si>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</si>
  <si>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</si>
  <si>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</si>
  <si>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</si>
  <si>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</si>
  <si>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</si>
  <si>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</si>
  <si>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</si>
  <si>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</si>
  <si>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</si>
  <si>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</si>
  <si>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</si>
  <si>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</si>
  <si>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</si>
  <si>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</si>
  <si>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</si>
  <si>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</si>
  <si>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</si>
  <si>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</si>
  <si>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</si>
  <si>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</si>
  <si>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</si>
  <si>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</si>
  <si>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</si>
  <si>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</si>
  <si>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</si>
  <si>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</si>
  <si>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</si>
  <si>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</si>
  <si>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</si>
  <si>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</si>
  <si>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</si>
  <si>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</si>
  <si>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</si>
  <si>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</si>
  <si>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</si>
  <si>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</si>
  <si>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</si>
  <si>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</si>
  <si>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</si>
  <si>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</si>
  <si>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</si>
  <si>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</si>
  <si>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</si>
  <si>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</si>
  <si>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</si>
  <si>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</si>
  <si>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</si>
  <si>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</si>
  <si>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</si>
  <si>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</si>
  <si>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</si>
  <si>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</si>
  <si>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</si>
  <si>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</si>
  <si>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</si>
  <si>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</si>
  <si>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</si>
  <si>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</si>
  <si>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</si>
  <si>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</si>
  <si>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</si>
  <si>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</si>
  <si>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</si>
  <si>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</si>
  <si>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</si>
  <si>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</si>
  <si>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</si>
  <si>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</si>
  <si>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</si>
  <si>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</si>
  <si>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</si>
  <si>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</si>
  <si>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</si>
  <si>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</si>
  <si>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</si>
  <si>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</si>
  <si>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</si>
  <si>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</si>
  <si>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</si>
  <si>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</si>
  <si>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</si>
  <si>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</si>
  <si>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</si>
  <si>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</si>
  <si>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</si>
  <si>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</si>
  <si>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</si>
  <si>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</si>
  <si>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</si>
  <si>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</si>
  <si>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</si>
  <si>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</si>
  <si>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</si>
  <si>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</si>
  <si>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</si>
  <si>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</si>
  <si>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</si>
  <si>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</si>
  <si>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</si>
  <si>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</si>
  <si>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</si>
  <si>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</si>
  <si>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</si>
  <si>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</si>
  <si>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</si>
  <si>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</si>
  <si>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</si>
  <si>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</si>
  <si>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</si>
  <si>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</si>
  <si>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</si>
  <si>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</si>
  <si>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</si>
  <si>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</si>
  <si>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</si>
  <si>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</si>
  <si>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</si>
  <si>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</si>
  <si>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</si>
  <si>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</si>
  <si>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</si>
  <si>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</si>
  <si>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</si>
  <si>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</si>
  <si>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</si>
  <si>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</si>
  <si>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</si>
  <si>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</si>
  <si>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</si>
  <si>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</si>
  <si>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</si>
  <si>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</si>
  <si>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</si>
  <si>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</si>
  <si>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</si>
  <si>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</si>
  <si>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</si>
  <si>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</si>
  <si>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</si>
  <si>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</si>
  <si>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</si>
  <si>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</si>
  <si>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</si>
  <si>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</si>
  <si>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</si>
  <si>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</si>
  <si>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</si>
  <si>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</si>
  <si>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</si>
  <si>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</si>
  <si>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</si>
  <si>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</si>
  <si>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</si>
  <si>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</si>
  <si>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</si>
  <si>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</si>
  <si>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</si>
  <si>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</si>
  <si>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</si>
  <si>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</si>
  <si>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</si>
  <si>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</si>
  <si>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</si>
  <si>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</si>
  <si>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</si>
  <si>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</si>
  <si>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</si>
  <si>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</si>
  <si>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</si>
  <si>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</si>
  <si>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</si>
  <si>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</si>
  <si>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</si>
  <si>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</si>
  <si>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</si>
  <si>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</si>
  <si>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</si>
  <si>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</si>
  <si>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</si>
  <si>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</si>
  <si>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</si>
  <si>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</si>
  <si>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</si>
  <si>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</si>
  <si>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</si>
  <si>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</si>
  <si>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</si>
  <si>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</si>
  <si>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</si>
  <si>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</si>
  <si>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</si>
  <si>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</si>
  <si>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</si>
  <si>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</si>
  <si>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</si>
  <si>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</si>
  <si>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</si>
  <si>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</si>
  <si>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</si>
  <si>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</si>
  <si>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</si>
  <si>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</si>
  <si>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</si>
  <si>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</si>
  <si>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</si>
  <si>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</si>
  <si>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</si>
  <si>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</si>
  <si>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</si>
  <si>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</si>
  <si>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</si>
  <si>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</si>
  <si>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</si>
  <si>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</si>
  <si>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</si>
  <si>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</si>
  <si>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</si>
  <si>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</si>
  <si>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</si>
  <si>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</si>
  <si>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</si>
  <si>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</si>
  <si>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</si>
  <si>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</si>
  <si>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</si>
  <si>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</si>
  <si>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</si>
  <si>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</si>
  <si>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</si>
  <si>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</si>
  <si>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</si>
  <si>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</si>
  <si>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</si>
  <si>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</si>
  <si>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</si>
  <si>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</si>
  <si>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</si>
  <si>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</si>
  <si>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</si>
  <si>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</si>
  <si>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</si>
  <si>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</si>
  <si>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</si>
  <si>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</si>
  <si>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</si>
  <si>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</si>
  <si>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</si>
  <si>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</si>
  <si>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</si>
  <si>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</si>
  <si>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</si>
  <si>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</si>
  <si>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</si>
  <si>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</si>
  <si>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</si>
  <si>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</si>
  <si>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</si>
  <si>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</si>
  <si>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</si>
  <si>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</si>
  <si>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</si>
  <si>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</si>
  <si>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</si>
  <si>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</si>
  <si>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</si>
  <si>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</si>
  <si>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</si>
  <si>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</si>
  <si>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</si>
  <si>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</si>
  <si>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</si>
  <si>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</si>
  <si>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</si>
  <si>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</si>
  <si>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</si>
  <si>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</si>
  <si>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</si>
  <si>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</si>
  <si>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</si>
  <si>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</si>
  <si>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</si>
  <si>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</si>
  <si>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</si>
  <si>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</si>
  <si>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</si>
  <si>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</si>
  <si>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</si>
  <si>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</si>
  <si>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</si>
  <si>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</si>
  <si>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</si>
  <si>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</si>
  <si>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</si>
  <si>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</si>
  <si>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</si>
  <si>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</si>
  <si>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</si>
  <si>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</si>
  <si>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</si>
  <si>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</si>
  <si>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</si>
  <si>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</si>
  <si>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</si>
  <si>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</si>
  <si>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</si>
  <si>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</si>
  <si>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</si>
  <si>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</si>
  <si>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</si>
  <si>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</si>
  <si>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</si>
  <si>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</si>
  <si>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</si>
  <si>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</si>
  <si>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</si>
  <si>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</si>
  <si>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</si>
  <si>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</si>
  <si>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</si>
  <si>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</si>
  <si>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</si>
  <si>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</si>
  <si>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</si>
  <si>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</si>
  <si>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</si>
  <si>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</si>
  <si>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</si>
  <si>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</si>
  <si>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</si>
  <si>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</si>
  <si>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</si>
  <si>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</si>
  <si>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</si>
  <si>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</si>
  <si>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</si>
  <si>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</si>
  <si>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</si>
  <si>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</si>
  <si>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</si>
  <si>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</si>
  <si>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</si>
  <si>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</si>
  <si>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</si>
  <si>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</si>
  <si>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</si>
  <si>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</si>
  <si>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</si>
  <si>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</si>
  <si>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</si>
  <si>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</si>
  <si>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</si>
  <si>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</si>
  <si>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</si>
  <si>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</si>
  <si>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</si>
  <si>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</si>
  <si>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</si>
  <si>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</si>
  <si>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</si>
  <si>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</si>
  <si>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</si>
  <si>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</si>
  <si>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</si>
  <si>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</si>
  <si>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</si>
  <si>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</si>
  <si>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</si>
  <si>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</si>
  <si>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</si>
  <si>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</si>
  <si>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</si>
  <si>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</si>
  <si>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</si>
  <si>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</si>
  <si>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</si>
  <si>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</si>
  <si>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</si>
  <si>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</si>
  <si>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</si>
  <si>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</si>
  <si>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</si>
  <si>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</si>
  <si>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</si>
  <si>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</si>
  <si>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</si>
  <si>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</si>
  <si>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</si>
  <si>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</si>
  <si>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</si>
  <si>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</si>
  <si>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</si>
  <si>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</si>
  <si>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</si>
  <si>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</si>
  <si>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</si>
  <si>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</si>
  <si>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</si>
  <si>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</si>
  <si>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</si>
  <si>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</si>
  <si>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</si>
  <si>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</si>
  <si>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</si>
  <si>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</si>
  <si>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</si>
  <si>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</si>
  <si>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</si>
  <si>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</si>
  <si>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</si>
  <si>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</si>
  <si>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</si>
  <si>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</si>
  <si>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</si>
  <si>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</si>
  <si>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</si>
  <si>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</si>
  <si>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</si>
  <si>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</si>
  <si>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</si>
  <si>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</si>
  <si>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</si>
  <si>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</si>
  <si>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</si>
  <si>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</si>
  <si>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</si>
  <si>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</si>
  <si>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</si>
  <si>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</si>
  <si>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</si>
  <si>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</si>
  <si>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</si>
  <si>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</si>
  <si>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</si>
  <si>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</si>
  <si>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</si>
  <si>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</si>
  <si>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</si>
  <si>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</si>
  <si>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</si>
  <si>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</si>
  <si>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</si>
  <si>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</si>
  <si>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</si>
  <si>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</si>
  <si>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</si>
  <si>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</si>
  <si>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</si>
  <si>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</si>
  <si>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</si>
  <si>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</si>
  <si>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</si>
  <si>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</si>
  <si>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</si>
  <si>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</si>
  <si>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</si>
  <si>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</si>
  <si>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</si>
  <si>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</si>
  <si>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</si>
  <si>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</si>
  <si>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</si>
  <si>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</si>
  <si>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</si>
  <si>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</si>
  <si>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</si>
  <si>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</si>
  <si>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</si>
  <si>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</si>
  <si>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</si>
  <si>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</si>
  <si>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</si>
  <si>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</si>
  <si>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</si>
  <si>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</si>
  <si>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</si>
  <si>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</si>
  <si>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</si>
  <si>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</si>
  <si>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</si>
  <si>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</si>
  <si>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</si>
  <si>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</si>
  <si>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</si>
  <si>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</si>
  <si>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</si>
  <si>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</si>
  <si>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</si>
  <si>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</si>
  <si>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</si>
  <si>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</si>
  <si>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</si>
  <si>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</si>
  <si>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</si>
  <si>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</si>
  <si>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</si>
  <si>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</si>
  <si>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</si>
  <si>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</si>
  <si>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</si>
  <si>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</si>
  <si>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</si>
  <si>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</si>
  <si>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</si>
  <si>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</si>
  <si>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</si>
  <si>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</si>
  <si>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</si>
  <si>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</si>
  <si>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</si>
  <si>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</si>
  <si>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</si>
  <si>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</si>
  <si>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</si>
  <si>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</si>
  <si>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</si>
  <si>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</si>
  <si>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</si>
  <si>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</si>
  <si>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</si>
  <si>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</si>
  <si>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</si>
  <si>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</si>
  <si>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</si>
  <si>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</si>
  <si>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</si>
  <si>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</si>
  <si>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</si>
  <si>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</si>
  <si>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</si>
  <si>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</si>
  <si>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</si>
  <si>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</si>
  <si>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</si>
  <si>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</si>
  <si>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</si>
  <si>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</si>
  <si>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</si>
  <si>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</si>
  <si>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</si>
  <si>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</si>
  <si>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</si>
  <si>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</si>
  <si>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</si>
  <si>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</si>
  <si>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</si>
  <si>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</si>
  <si>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</si>
  <si>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</si>
  <si>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</si>
  <si>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</si>
  <si>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</si>
  <si>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</si>
  <si>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</si>
  <si>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</si>
  <si>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</si>
  <si>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</si>
  <si>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</si>
  <si>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</si>
  <si>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</si>
  <si>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</si>
  <si>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</si>
  <si>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</si>
  <si>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</si>
  <si>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</si>
  <si>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</si>
  <si>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</si>
  <si>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</si>
  <si>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</si>
  <si>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</si>
  <si>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</si>
  <si>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</si>
  <si>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</si>
  <si>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</si>
  <si>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</si>
  <si>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</si>
  <si>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</si>
  <si>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</si>
  <si>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</si>
  <si>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</si>
  <si>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</si>
  <si>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</si>
  <si>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</si>
  <si>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</si>
  <si>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</si>
  <si>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</si>
  <si>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</si>
  <si>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</si>
  <si>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</si>
  <si>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</si>
  <si>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</si>
  <si>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</si>
  <si>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</si>
  <si>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</si>
  <si>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</si>
  <si>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</si>
  <si>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</si>
  <si>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</si>
  <si>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</si>
  <si>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</si>
  <si>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</si>
  <si>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</si>
  <si>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</si>
  <si>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</si>
  <si>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</si>
  <si>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</si>
  <si>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</si>
  <si>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</si>
  <si>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</si>
  <si>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</si>
  <si>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</si>
  <si>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</si>
  <si>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</si>
  <si>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</si>
  <si>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</si>
  <si>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</si>
  <si>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</si>
  <si>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</si>
  <si>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</si>
  <si>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</si>
  <si>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</si>
  <si>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</si>
  <si>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</si>
  <si>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</si>
  <si>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</si>
  <si>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</si>
  <si>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</si>
  <si>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</si>
  <si>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</si>
  <si>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</si>
  <si>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</si>
  <si>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</si>
  <si>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</si>
  <si>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</si>
  <si>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</si>
  <si>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</si>
  <si>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</si>
  <si>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</si>
  <si>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</si>
  <si>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</si>
  <si>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</si>
  <si>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</si>
  <si>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</si>
  <si>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</si>
  <si>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</si>
  <si>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</si>
  <si>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</si>
  <si>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</si>
  <si>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</si>
  <si>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</si>
  <si>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</si>
  <si>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</si>
  <si>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</si>
  <si>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</si>
  <si>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</si>
  <si>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</si>
  <si>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</si>
  <si>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</si>
  <si>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</si>
  <si>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</si>
  <si>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</si>
  <si>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</si>
  <si>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</si>
  <si>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</si>
  <si>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</si>
  <si>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</si>
  <si>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</si>
  <si>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</si>
  <si>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</si>
  <si>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</si>
  <si>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</si>
  <si>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</si>
  <si>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</si>
  <si>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</si>
  <si>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</si>
  <si>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</si>
  <si>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</si>
  <si>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</si>
  <si>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</si>
  <si>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</si>
  <si>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</si>
  <si>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</si>
  <si>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</si>
  <si>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</si>
  <si>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</si>
  <si>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</si>
  <si>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</si>
  <si>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</si>
  <si>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</si>
  <si>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</si>
  <si>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</si>
  <si>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</si>
  <si>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</si>
  <si>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</si>
  <si>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</si>
  <si>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</si>
  <si>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</si>
  <si>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</si>
  <si>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</si>
  <si>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</si>
  <si>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</si>
  <si>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</si>
  <si>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</si>
  <si>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</si>
  <si>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</si>
  <si>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</si>
  <si>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</si>
  <si>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</si>
  <si>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</si>
  <si>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</si>
  <si>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</si>
  <si>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</si>
  <si>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</si>
  <si>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</si>
  <si>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</si>
  <si>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</si>
  <si>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</si>
  <si>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</si>
  <si>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</si>
  <si>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</si>
  <si>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</si>
  <si>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</si>
  <si>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</si>
  <si>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</si>
  <si>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</si>
  <si>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</si>
  <si>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</si>
  <si>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</si>
  <si>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</si>
  <si>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</si>
  <si>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</si>
  <si>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</si>
  <si>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</si>
  <si>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</si>
  <si>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</si>
  <si>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</si>
  <si>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</si>
  <si>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</si>
  <si>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</si>
  <si>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</si>
  <si>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</si>
  <si>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</si>
  <si>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</si>
  <si>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</si>
  <si>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</si>
  <si>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</si>
  <si>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</si>
  <si>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</si>
  <si>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</si>
  <si>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</si>
  <si>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</si>
  <si>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</si>
  <si>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</si>
  <si>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</si>
  <si>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</si>
  <si>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</si>
  <si>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</si>
  <si>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</si>
  <si>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</si>
  <si>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</si>
  <si>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</si>
  <si>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</si>
  <si>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</si>
  <si>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</si>
  <si>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</si>
  <si>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</si>
  <si>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</si>
  <si>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</si>
  <si>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</si>
  <si>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</si>
  <si>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</si>
  <si>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</si>
  <si>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</si>
  <si>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</si>
  <si>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</si>
  <si>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</si>
  <si>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</si>
  <si>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</si>
  <si>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</si>
  <si>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</si>
  <si>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</si>
  <si>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</si>
  <si>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</si>
  <si>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</si>
  <si>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</si>
  <si>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</si>
  <si>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</si>
  <si>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</si>
  <si>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</si>
  <si>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</si>
  <si>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</si>
  <si>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</si>
  <si>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</si>
  <si>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</si>
  <si>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</si>
  <si>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</si>
  <si>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</si>
  <si>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</si>
  <si>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</si>
  <si>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</si>
  <si>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</si>
  <si>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</si>
  <si>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</si>
  <si>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</si>
  <si>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</si>
  <si>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</si>
  <si>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</si>
  <si>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</si>
  <si>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</si>
  <si>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</si>
  <si>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</si>
  <si>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</si>
  <si>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</si>
  <si>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</si>
  <si>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</si>
  <si>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</si>
  <si>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</si>
  <si>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</si>
  <si>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</si>
  <si>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</si>
  <si>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</si>
  <si>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</si>
  <si>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</si>
  <si>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</si>
  <si>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</si>
  <si>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</si>
  <si>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</si>
  <si>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</si>
  <si>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</si>
  <si>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</si>
  <si>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</si>
  <si>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</si>
  <si>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</si>
  <si>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</si>
  <si>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</si>
  <si>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</si>
  <si>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</si>
  <si>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</si>
  <si>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</si>
  <si>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</si>
  <si>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</si>
  <si>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</si>
  <si>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</si>
  <si>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</si>
  <si>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</si>
  <si>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</si>
  <si>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</si>
  <si>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</si>
  <si>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</si>
  <si>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</si>
  <si>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</si>
  <si>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</si>
  <si>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</si>
  <si>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</si>
  <si>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</si>
  <si>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</si>
  <si>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</si>
  <si>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</si>
  <si>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</si>
  <si>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</si>
  <si>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</si>
  <si>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</si>
  <si>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</si>
  <si>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</si>
  <si>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</si>
  <si>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</si>
  <si>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</si>
  <si>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</si>
  <si>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</si>
  <si>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</si>
  <si>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</si>
  <si>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</si>
  <si>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</si>
  <si>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</si>
  <si>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</si>
  <si>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</si>
  <si>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</si>
  <si>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</si>
  <si>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</si>
  <si>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</si>
  <si>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</si>
  <si>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</si>
  <si>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</si>
  <si>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</si>
  <si>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</si>
  <si>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</si>
  <si>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</si>
  <si>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</si>
  <si>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</si>
  <si>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</si>
  <si>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</si>
  <si>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</si>
  <si>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</si>
  <si>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</si>
  <si>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</si>
  <si>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</si>
  <si>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</si>
  <si>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</si>
  <si>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</si>
  <si>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</si>
  <si>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</si>
  <si>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</si>
  <si>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</si>
  <si>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</si>
  <si>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</si>
  <si>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</si>
  <si>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</si>
  <si>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</si>
  <si>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</si>
  <si>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</si>
  <si>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</si>
  <si>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</si>
  <si>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</si>
  <si>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</si>
  <si>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</si>
  <si>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</si>
  <si>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</si>
  <si>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</si>
  <si>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</si>
  <si>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</si>
  <si>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</si>
  <si>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</si>
  <si>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</si>
  <si>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</si>
  <si>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</si>
  <si>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</si>
  <si>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</si>
  <si>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</si>
  <si>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</si>
  <si>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</si>
  <si>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</si>
  <si>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</si>
  <si>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</si>
  <si>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</si>
  <si>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</si>
  <si>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</si>
  <si>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</si>
  <si>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</si>
  <si>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</si>
  <si>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</si>
  <si>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</si>
  <si>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</si>
  <si>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</si>
  <si>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</si>
  <si>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</si>
  <si>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</si>
  <si>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</si>
  <si>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</si>
  <si>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</si>
  <si>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</si>
  <si>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</si>
  <si>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</si>
  <si>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</si>
  <si>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</si>
  <si>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</si>
  <si>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</si>
  <si>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</si>
  <si>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</si>
  <si>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</si>
  <si>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</si>
  <si>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</si>
  <si>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</si>
  <si>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</si>
  <si>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</si>
  <si>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</si>
  <si>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</si>
  <si>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</si>
  <si>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</si>
  <si>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</si>
  <si>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</si>
  <si>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</si>
  <si>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</si>
  <si>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</si>
  <si>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</si>
  <si>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</si>
  <si>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</si>
  <si>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</si>
  <si>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</si>
  <si>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</si>
  <si>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</si>
  <si>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</si>
  <si>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</si>
  <si>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</si>
  <si>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</si>
  <si>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</si>
  <si>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</si>
  <si>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</si>
  <si>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</si>
  <si>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</si>
  <si>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</si>
  <si>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</si>
  <si>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</si>
  <si>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</si>
  <si>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</si>
  <si>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</si>
  <si>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</si>
  <si>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</si>
  <si>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</si>
  <si>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</si>
  <si>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</si>
  <si>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</si>
  <si>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</si>
  <si>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</si>
  <si>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</si>
  <si>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</si>
  <si>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</si>
  <si>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</si>
  <si>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</si>
  <si>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</si>
  <si>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</si>
  <si>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</si>
  <si>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</si>
  <si>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</si>
  <si>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</si>
  <si>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</si>
  <si>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</si>
  <si>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</si>
  <si>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</si>
  <si>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</si>
  <si>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</si>
  <si>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</si>
  <si>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</si>
  <si>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</si>
  <si>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</si>
  <si>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</si>
  <si>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</si>
  <si>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</si>
  <si>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</si>
  <si>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</si>
  <si>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</si>
  <si>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</si>
  <si>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</si>
  <si>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</si>
  <si>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</si>
  <si>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</si>
  <si>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</si>
  <si>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</si>
  <si>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</si>
  <si>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</si>
  <si>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</si>
  <si>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</si>
  <si>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</si>
  <si>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</si>
  <si>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</si>
  <si>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</si>
  <si>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</si>
  <si>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</si>
  <si>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</si>
  <si>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</si>
  <si>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</si>
  <si>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</si>
  <si>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</si>
  <si>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</si>
  <si>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</si>
  <si>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</si>
  <si>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</si>
  <si>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</si>
  <si>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</si>
  <si>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</si>
  <si>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</si>
  <si>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</si>
  <si>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</si>
  <si>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</si>
  <si>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</si>
  <si>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</si>
  <si>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</si>
  <si>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</si>
  <si>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</si>
  <si>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</si>
  <si>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</si>
  <si>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</si>
  <si>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</si>
  <si>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</si>
  <si>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</si>
  <si>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</si>
  <si>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</si>
  <si>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</si>
  <si>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</si>
  <si>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</si>
  <si>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</si>
  <si>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</si>
  <si>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</si>
  <si>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</si>
  <si>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</si>
  <si>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</si>
  <si>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</si>
  <si>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</si>
  <si>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</si>
  <si>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</si>
  <si>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</si>
  <si>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</si>
  <si>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</si>
  <si>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</si>
  <si>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</si>
  <si>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</si>
  <si>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</si>
  <si>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</si>
  <si>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</si>
  <si>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</si>
  <si>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</si>
  <si>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</si>
  <si>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</si>
  <si>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</si>
  <si>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</si>
  <si>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</si>
  <si>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</si>
  <si>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</si>
  <si>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</si>
  <si>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</si>
  <si>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</si>
  <si>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</si>
  <si>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</si>
  <si>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</si>
  <si>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</si>
  <si>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</si>
  <si>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</si>
  <si>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</si>
  <si>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</si>
  <si>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</si>
  <si>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</si>
  <si>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</si>
  <si>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</si>
  <si>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</si>
  <si>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</si>
  <si>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</si>
  <si>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</si>
  <si>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</si>
  <si>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</si>
  <si>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</si>
  <si>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</si>
  <si>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</si>
  <si>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</si>
  <si>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</si>
  <si>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</si>
  <si>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</si>
  <si>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</si>
  <si>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</si>
  <si>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</si>
  <si>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</si>
  <si>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</si>
  <si>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</si>
  <si>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</si>
  <si>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</si>
  <si>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</si>
  <si>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</si>
  <si>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</si>
  <si>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</si>
  <si>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</si>
  <si>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</si>
  <si>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</si>
  <si>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</si>
  <si>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</si>
  <si>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</si>
  <si>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</si>
  <si>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</si>
  <si>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</si>
  <si>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</si>
  <si>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</si>
  <si>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</si>
  <si>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</si>
  <si>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</si>
  <si>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</si>
  <si>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</si>
  <si>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</si>
  <si>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</si>
  <si>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</si>
  <si>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</si>
  <si>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</si>
  <si>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</si>
  <si>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</si>
  <si>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</si>
  <si>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</si>
  <si>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</si>
  <si>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</si>
  <si>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</si>
  <si>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</si>
  <si>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</si>
  <si>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</si>
  <si>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</si>
  <si>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</si>
  <si>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</si>
  <si>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</si>
  <si>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</si>
  <si>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</si>
  <si>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</si>
  <si>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</si>
  <si>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</si>
  <si>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</si>
  <si>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</si>
  <si>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</si>
  <si>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</si>
  <si>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</si>
  <si>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</si>
  <si>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</si>
  <si>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</si>
  <si>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</si>
  <si>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</si>
  <si>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</si>
  <si>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</si>
  <si>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</si>
  <si>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</si>
  <si>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</si>
  <si>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</si>
  <si>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</si>
  <si>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</si>
  <si>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</si>
  <si>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</si>
  <si>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</si>
  <si>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</si>
  <si>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</si>
  <si>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</si>
  <si>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</si>
  <si>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</si>
  <si>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</si>
  <si>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</si>
  <si>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</si>
  <si>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</si>
  <si>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</si>
  <si>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</si>
  <si>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</si>
  <si>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</si>
  <si>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</si>
  <si>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</si>
  <si>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</si>
  <si>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</si>
  <si>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</si>
  <si>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</si>
  <si>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</si>
  <si>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</si>
  <si>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</si>
  <si>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</si>
  <si>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</si>
  <si>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</si>
  <si>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</si>
  <si>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</si>
  <si>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</si>
  <si>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</si>
  <si>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</si>
  <si>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</si>
  <si>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</si>
  <si>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</si>
  <si>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</si>
  <si>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</si>
  <si>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</si>
  <si>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</si>
  <si>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</si>
  <si>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</si>
  <si>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</si>
  <si>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</si>
  <si>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</si>
  <si>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</si>
  <si>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</si>
  <si>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</si>
  <si>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</si>
  <si>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</si>
  <si>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</si>
  <si>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</si>
  <si>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</si>
  <si>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</si>
  <si>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</si>
  <si>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</si>
  <si>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</si>
  <si>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</si>
  <si>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</si>
  <si>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</si>
  <si>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</si>
  <si>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</si>
  <si>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</si>
  <si>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</si>
  <si>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</si>
  <si>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</si>
  <si>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</si>
  <si>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</si>
  <si>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</si>
  <si>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</si>
  <si>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</si>
  <si>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</si>
  <si>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</si>
  <si>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</si>
  <si>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</si>
  <si>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</si>
  <si>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</si>
  <si>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</si>
  <si>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</si>
  <si>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</si>
  <si>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</si>
  <si>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</si>
  <si>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</si>
  <si>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</si>
  <si>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</si>
  <si>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</si>
  <si>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</si>
  <si>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</si>
  <si>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</si>
  <si>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</si>
  <si>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</si>
  <si>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</si>
  <si>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</si>
  <si>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</si>
  <si>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</si>
  <si>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</si>
  <si>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</si>
  <si>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</si>
  <si>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</si>
  <si>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</si>
  <si>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</si>
  <si>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</si>
  <si>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</si>
  <si>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</si>
  <si>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</si>
  <si>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</si>
  <si>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</si>
  <si>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</si>
  <si>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</si>
  <si>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</si>
  <si>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</si>
  <si>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</si>
  <si>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</si>
  <si>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</si>
  <si>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</si>
  <si>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</si>
  <si>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</si>
  <si>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</si>
  <si>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</si>
  <si>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</si>
  <si>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</si>
  <si>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</si>
  <si>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</si>
  <si>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</si>
  <si>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</si>
  <si>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</si>
  <si>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</si>
  <si>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</si>
  <si>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</si>
  <si>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</si>
  <si>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</si>
  <si>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</si>
  <si>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</si>
  <si>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</si>
  <si>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</si>
  <si>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</si>
  <si>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</si>
  <si>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</si>
  <si>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</si>
  <si>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</si>
  <si>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</si>
  <si>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</si>
  <si>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</si>
  <si>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</si>
  <si>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</si>
  <si>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</si>
  <si>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</si>
  <si>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</si>
  <si>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</si>
  <si>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</si>
  <si>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</si>
  <si>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</si>
  <si>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</si>
  <si>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</si>
  <si>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</si>
  <si>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</si>
  <si>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</si>
  <si>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</si>
  <si>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</si>
  <si>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</si>
  <si>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</si>
  <si>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</si>
  <si>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</si>
  <si>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</si>
  <si>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</si>
  <si>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</si>
  <si>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</si>
  <si>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</si>
  <si>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</si>
  <si>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</si>
  <si>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</si>
  <si>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</si>
  <si>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</si>
  <si>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</si>
  <si>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</si>
  <si>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</si>
  <si>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</si>
  <si>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</si>
  <si>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</si>
  <si>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</si>
  <si>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</si>
  <si>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</si>
  <si>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</si>
  <si>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</si>
  <si>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</si>
  <si>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</si>
  <si>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</si>
  <si>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</si>
  <si>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</si>
  <si>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</si>
  <si>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</si>
  <si>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</si>
  <si>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</si>
  <si>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</si>
  <si>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</si>
  <si>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</si>
  <si>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</si>
  <si>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</si>
  <si>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</si>
  <si>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</si>
  <si>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</si>
  <si>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</si>
  <si>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</si>
  <si>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</si>
  <si>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</si>
  <si>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</si>
  <si>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</si>
  <si>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</si>
  <si>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</si>
  <si>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</si>
  <si>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</si>
  <si>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</si>
  <si>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</si>
  <si>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</si>
  <si>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</si>
  <si>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</si>
  <si>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</si>
  <si>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</si>
  <si>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</si>
  <si>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</si>
  <si>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</si>
  <si>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</si>
  <si>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</si>
  <si>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</si>
  <si>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</si>
  <si>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</si>
  <si>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</si>
  <si>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</si>
  <si>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</si>
  <si>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</si>
  <si>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</si>
  <si>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</si>
  <si>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</si>
  <si>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</si>
  <si>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</si>
  <si>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</si>
  <si>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</si>
  <si>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</si>
  <si>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</si>
  <si>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</si>
  <si>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</si>
  <si>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</si>
  <si>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</si>
  <si>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</si>
  <si>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</si>
  <si>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</si>
  <si>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</si>
  <si>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</si>
  <si>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</si>
  <si>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</si>
  <si>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</si>
  <si>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</si>
  <si>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</si>
  <si>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</si>
  <si>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</si>
  <si>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</si>
  <si>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</si>
  <si>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</si>
  <si>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</si>
  <si>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</si>
  <si>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</si>
  <si>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</si>
  <si>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</si>
  <si>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</si>
  <si>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</si>
  <si>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</si>
  <si>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</si>
  <si>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</si>
  <si>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</si>
  <si>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</si>
  <si>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</si>
  <si>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</si>
  <si>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</si>
  <si>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</si>
  <si>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</si>
  <si>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</si>
  <si>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</si>
  <si>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</si>
  <si>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</si>
  <si>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</si>
  <si>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</si>
  <si>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</si>
  <si>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</si>
  <si>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</si>
  <si>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</si>
  <si>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</si>
  <si>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</si>
  <si>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</si>
  <si>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</si>
  <si>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</si>
  <si>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</si>
  <si>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</si>
  <si>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</si>
  <si>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</si>
  <si>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</si>
  <si>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</si>
  <si>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</si>
  <si>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</si>
  <si>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</si>
  <si>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</si>
  <si>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</si>
  <si>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</si>
  <si>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</si>
  <si>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</si>
  <si>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</si>
  <si>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</si>
  <si>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</si>
  <si>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</si>
  <si>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</si>
  <si>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</si>
  <si>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</si>
  <si>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</si>
  <si>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</si>
  <si>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</si>
  <si>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</si>
  <si>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</si>
  <si>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</si>
  <si>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</si>
  <si>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</si>
  <si>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</si>
  <si>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</si>
  <si>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</si>
  <si>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</si>
  <si>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</si>
  <si>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</si>
  <si>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</si>
  <si>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</si>
  <si>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</si>
  <si>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</si>
  <si>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</si>
  <si>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</si>
  <si>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</si>
  <si>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</si>
  <si>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</si>
  <si>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</si>
  <si>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</si>
  <si>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</si>
  <si>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</si>
  <si>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</si>
  <si>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</si>
  <si>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</si>
  <si>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</si>
  <si>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</si>
  <si>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</si>
  <si>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</si>
  <si>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</si>
  <si>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</si>
  <si>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</si>
  <si>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</si>
  <si>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</si>
  <si>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</si>
  <si>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</si>
  <si>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</si>
  <si>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</si>
  <si>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</si>
  <si>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</si>
  <si>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</si>
  <si>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</si>
  <si>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</si>
  <si>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</si>
  <si>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</si>
  <si>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</si>
  <si>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</si>
  <si>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</si>
  <si>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</si>
  <si>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</si>
  <si>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</si>
  <si>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</si>
  <si>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</si>
  <si>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</si>
  <si>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</si>
  <si>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</si>
  <si>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</si>
  <si>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</si>
  <si>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</si>
  <si>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</si>
  <si>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</si>
  <si>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</si>
  <si>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</si>
  <si>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</si>
  <si>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</si>
  <si>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</si>
  <si>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</si>
  <si>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</si>
  <si>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</si>
  <si>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</si>
  <si>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</si>
  <si>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</si>
  <si>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</si>
  <si>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</si>
  <si>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</si>
  <si>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</si>
  <si>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</si>
  <si>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</si>
  <si>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</si>
  <si>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</si>
  <si>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</si>
  <si>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</si>
  <si>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</si>
  <si>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</si>
  <si>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</si>
  <si>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</si>
  <si>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</si>
  <si>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</si>
  <si>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</si>
  <si>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</si>
  <si>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</si>
  <si>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</si>
  <si>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</si>
  <si>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</si>
  <si>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</si>
  <si>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</si>
  <si>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</si>
  <si>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</si>
  <si>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</si>
  <si>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</si>
  <si>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</si>
  <si>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</si>
  <si>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</si>
  <si>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</si>
  <si>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</si>
  <si>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</si>
  <si>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</si>
  <si>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</si>
  <si>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</si>
  <si>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</si>
  <si>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</si>
  <si>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</si>
  <si>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</si>
  <si>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</si>
  <si>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</si>
  <si>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</si>
  <si>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</si>
  <si>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</si>
  <si>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</si>
  <si>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</si>
  <si>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</si>
  <si>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</si>
  <si>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</si>
  <si>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</si>
  <si>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</si>
  <si>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</si>
  <si>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</si>
  <si>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</si>
  <si>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</si>
  <si>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</si>
  <si>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</si>
  <si>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</si>
  <si>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</si>
  <si>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</si>
  <si>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</si>
  <si>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</si>
  <si>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</si>
  <si>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</si>
  <si>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</si>
  <si>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</si>
  <si>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</si>
  <si>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</si>
  <si>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</si>
  <si>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</si>
  <si>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</si>
  <si>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</si>
  <si>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</si>
  <si>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</si>
  <si>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</si>
  <si>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</si>
  <si>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</si>
  <si>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</si>
  <si>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</si>
  <si>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</si>
  <si>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</si>
  <si>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</si>
  <si>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</si>
  <si>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</si>
  <si>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</si>
  <si>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</si>
  <si>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</si>
  <si>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</si>
  <si>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</si>
  <si>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</si>
  <si>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</si>
  <si>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</si>
  <si>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</si>
  <si>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</si>
  <si>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</si>
  <si>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</si>
  <si>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</si>
  <si>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</si>
  <si>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</si>
  <si>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</si>
  <si>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</si>
  <si>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</si>
  <si>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</si>
  <si>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</si>
  <si>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</si>
  <si>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</si>
  <si>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</si>
  <si>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</si>
  <si>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</si>
  <si>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</si>
  <si>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</si>
  <si>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</si>
  <si>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</si>
  <si>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</si>
  <si>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</si>
  <si>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</si>
  <si>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</si>
  <si>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</si>
  <si>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</si>
  <si>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</si>
  <si>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</si>
  <si>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</si>
  <si>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</si>
  <si>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</si>
  <si>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</si>
  <si>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</si>
  <si>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</si>
  <si>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</si>
  <si>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</si>
  <si>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</si>
  <si>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</si>
  <si>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</si>
  <si>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</si>
  <si>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</si>
  <si>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</si>
  <si>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</si>
  <si>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</si>
  <si>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</si>
  <si>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</si>
  <si>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</si>
  <si>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</si>
  <si>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</si>
  <si>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</si>
  <si>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</si>
  <si>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</si>
  <si>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</si>
  <si>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</si>
  <si>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</si>
  <si>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</si>
  <si>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</si>
  <si>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</si>
  <si>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</si>
  <si>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</si>
  <si>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</si>
  <si>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</si>
  <si>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</si>
  <si>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</si>
  <si>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</si>
  <si>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</si>
  <si>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</si>
  <si>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</si>
  <si>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</si>
  <si>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</si>
  <si>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</si>
  <si>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</si>
  <si>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</si>
  <si>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</si>
  <si>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</si>
  <si>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</si>
  <si>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</si>
  <si>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</si>
  <si>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</si>
  <si>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</si>
  <si>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</si>
  <si>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</si>
  <si>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</si>
  <si>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</si>
  <si>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</si>
  <si>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</si>
  <si>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</si>
  <si>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</si>
  <si>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</si>
  <si>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</si>
  <si>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</si>
  <si>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</si>
  <si>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</si>
  <si>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</si>
  <si>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</si>
  <si>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</si>
  <si>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</si>
  <si>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</si>
  <si>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</si>
  <si>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</si>
  <si>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</si>
  <si>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</si>
  <si>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</si>
  <si>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</si>
  <si>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</si>
  <si>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</si>
  <si>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</si>
  <si>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</si>
  <si>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</si>
  <si>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</si>
  <si>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</si>
  <si>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</si>
  <si>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</si>
  <si>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</si>
  <si>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</si>
  <si>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</si>
  <si>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</si>
  <si>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</si>
  <si>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</si>
  <si>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</si>
  <si>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</si>
  <si>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</si>
  <si>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</si>
  <si>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</si>
  <si>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</si>
  <si>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</si>
  <si>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</si>
  <si>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</si>
  <si>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</si>
  <si>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</si>
  <si>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</si>
  <si>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</si>
  <si>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</si>
  <si>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</si>
  <si>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</si>
  <si>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</si>
  <si>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</si>
  <si>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</si>
  <si>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</si>
  <si>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</si>
  <si>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</si>
  <si>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</si>
  <si>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</si>
  <si>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</si>
  <si>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</si>
  <si>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</si>
  <si>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</si>
  <si>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</si>
  <si>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</si>
  <si>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</si>
  <si>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</si>
  <si>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</si>
  <si>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</si>
  <si>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</si>
  <si>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</si>
  <si>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</si>
  <si>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</si>
  <si>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</si>
  <si>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</si>
  <si>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</si>
  <si>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</si>
  <si>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</si>
  <si>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</si>
  <si>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</si>
  <si>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</si>
  <si>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</si>
  <si>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</si>
  <si>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</si>
  <si>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</si>
  <si>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</si>
  <si>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</si>
  <si>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</si>
  <si>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</si>
  <si>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</si>
  <si>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</si>
  <si>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</si>
  <si>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</si>
  <si>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</si>
  <si>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</si>
  <si>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</si>
  <si>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</si>
  <si>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</si>
  <si>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</si>
  <si>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</si>
  <si>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</si>
  <si>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</si>
  <si>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</si>
  <si>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</si>
  <si>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</si>
  <si>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</si>
  <si>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</si>
  <si>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</si>
  <si>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</si>
  <si>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</si>
  <si>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</si>
  <si>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</si>
  <si>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</si>
  <si>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</si>
  <si>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</si>
  <si>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</si>
  <si>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</si>
  <si>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</si>
  <si>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</si>
  <si>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</si>
  <si>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</si>
  <si>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</si>
  <si>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</si>
  <si>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</si>
  <si>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</si>
  <si>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</si>
  <si>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</si>
  <si>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</si>
  <si>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</si>
  <si>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</si>
  <si>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</si>
  <si>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</si>
  <si>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</si>
  <si>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</si>
  <si>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</si>
  <si>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</si>
  <si>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</si>
  <si>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</si>
  <si>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</si>
  <si>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</si>
  <si>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</si>
  <si>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</si>
  <si>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</si>
  <si>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</si>
  <si>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</si>
  <si>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</si>
  <si>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</si>
  <si>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</si>
  <si>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</si>
  <si>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</si>
  <si>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</si>
  <si>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</si>
  <si>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</si>
  <si>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</si>
  <si>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</si>
  <si>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</si>
  <si>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</si>
  <si>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</si>
  <si>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</si>
  <si>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</si>
  <si>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</si>
  <si>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</si>
  <si>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</si>
  <si>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</si>
  <si>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</si>
  <si>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</si>
  <si>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</si>
  <si>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</si>
  <si>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</si>
  <si>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</si>
  <si>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</si>
  <si>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</si>
  <si>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</si>
  <si>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</si>
  <si>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</si>
  <si>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</si>
  <si>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</si>
  <si>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</si>
  <si>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</si>
  <si>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</si>
  <si>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</si>
  <si>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</si>
  <si>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</si>
  <si>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</si>
  <si>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</si>
  <si>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</si>
  <si>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</si>
  <si>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</si>
  <si>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</si>
  <si>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</si>
  <si>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</si>
  <si>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</si>
  <si>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</si>
  <si>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</si>
  <si>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</si>
  <si>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</si>
  <si>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</si>
  <si>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</si>
  <si>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</si>
  <si>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</si>
  <si>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</si>
  <si>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</si>
  <si>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</si>
  <si>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</si>
  <si>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</si>
  <si>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</si>
  <si>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</si>
  <si>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</si>
  <si>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</si>
  <si>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</si>
  <si>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</si>
  <si>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</si>
  <si>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</si>
  <si>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</si>
  <si>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</si>
  <si>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</si>
  <si>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</si>
  <si>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</si>
  <si>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</si>
  <si>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</si>
  <si>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</si>
  <si>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</si>
  <si>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</si>
  <si>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</si>
  <si>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</si>
  <si>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</si>
  <si>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</si>
  <si>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</si>
  <si>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</si>
  <si>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</si>
  <si>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</si>
  <si>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</si>
  <si>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</si>
  <si>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</si>
  <si>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</si>
  <si>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</si>
  <si>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</si>
  <si>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</si>
  <si>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</si>
  <si>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</si>
  <si>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</si>
  <si>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</si>
  <si>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</si>
  <si>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</si>
  <si>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</si>
  <si>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</si>
  <si>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</si>
  <si>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</si>
  <si>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</si>
  <si>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</si>
  <si>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</si>
  <si>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</si>
  <si>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</si>
  <si>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</si>
  <si>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</si>
  <si>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</si>
  <si>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</si>
  <si>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</si>
  <si>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</si>
  <si>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</si>
  <si>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</si>
  <si>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</si>
  <si>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</si>
  <si>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</si>
  <si>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</si>
  <si>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</si>
  <si>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</si>
  <si>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</si>
  <si>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</si>
  <si>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</si>
  <si>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</si>
  <si>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</si>
  <si>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</si>
  <si>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</si>
  <si>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</si>
  <si>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</si>
  <si>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</si>
  <si>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</si>
  <si>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</si>
  <si>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</si>
  <si>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</si>
  <si>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</si>
  <si>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</si>
  <si>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</si>
  <si>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</si>
  <si>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</si>
  <si>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</si>
  <si>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</si>
  <si>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</si>
  <si>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</si>
  <si>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</si>
  <si>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</si>
  <si>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</si>
  <si>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</si>
  <si>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</si>
  <si>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</si>
  <si>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</si>
  <si>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</si>
  <si>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</si>
  <si>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</si>
  <si>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</si>
  <si>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</si>
  <si>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</si>
  <si>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</si>
  <si>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</si>
  <si>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</si>
  <si>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</si>
  <si>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</si>
  <si>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</si>
  <si>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</si>
  <si>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</si>
  <si>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</si>
  <si>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</si>
  <si>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</si>
  <si>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</si>
  <si>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</si>
  <si>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</si>
  <si>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</si>
  <si>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</si>
  <si>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</si>
  <si>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</si>
  <si>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</si>
  <si>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</si>
  <si>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</si>
  <si>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</si>
  <si>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</si>
  <si>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</si>
  <si>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</si>
  <si>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</si>
  <si>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</si>
  <si>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</si>
  <si>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</si>
  <si>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</si>
  <si>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</si>
  <si>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</si>
  <si>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</si>
  <si>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</si>
  <si>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</si>
  <si>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</si>
  <si>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</si>
  <si>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</si>
  <si>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</si>
  <si>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</si>
  <si>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</si>
  <si>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</si>
  <si>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</si>
  <si>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</si>
  <si>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</si>
  <si>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</si>
  <si>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</si>
  <si>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</si>
  <si>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</si>
  <si>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</si>
  <si>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</si>
  <si>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</si>
  <si>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</si>
  <si>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</si>
  <si>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</si>
  <si>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</si>
  <si>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</si>
  <si>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</si>
  <si>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</si>
  <si>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</si>
  <si>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</si>
  <si>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</si>
  <si>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</si>
  <si>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</si>
  <si>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</si>
  <si>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</si>
  <si>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</si>
  <si>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</si>
  <si>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</si>
  <si>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</si>
  <si>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</si>
  <si>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</si>
  <si>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</si>
  <si>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</si>
  <si>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</si>
  <si>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</si>
  <si>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</si>
  <si>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</si>
  <si>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</si>
  <si>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</si>
  <si>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</si>
  <si>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</si>
  <si>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</si>
  <si>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</si>
  <si>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</si>
  <si>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</si>
  <si>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</si>
  <si>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</si>
  <si>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</si>
  <si>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</si>
  <si>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</si>
  <si>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</si>
  <si>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</si>
  <si>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</si>
  <si>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</si>
  <si>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</si>
  <si>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</si>
  <si>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</si>
  <si>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</si>
  <si>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</si>
  <si>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</si>
  <si>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</si>
  <si>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</si>
  <si>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</si>
  <si>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</si>
  <si>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</si>
  <si>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</si>
  <si>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</si>
  <si>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</si>
  <si>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</si>
  <si>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</si>
  <si>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</si>
  <si>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</si>
  <si>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</si>
  <si>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</si>
  <si>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</si>
  <si>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</si>
  <si>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</si>
  <si>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</si>
  <si>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</si>
  <si>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</si>
  <si>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</si>
  <si>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</si>
  <si>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</si>
  <si>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</si>
  <si>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</si>
  <si>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</si>
  <si>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</si>
  <si>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</si>
  <si>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</si>
  <si>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</si>
  <si>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</si>
  <si>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</si>
  <si>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</si>
  <si>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</si>
  <si>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</si>
  <si>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</si>
  <si>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</si>
  <si>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</si>
  <si>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</si>
  <si>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</si>
  <si>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</si>
  <si>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</si>
  <si>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</si>
  <si>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</si>
  <si>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</si>
  <si>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</si>
  <si>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</si>
  <si>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</si>
  <si>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</si>
  <si>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</si>
  <si>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</si>
  <si>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</si>
  <si>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</si>
  <si>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</si>
  <si>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</si>
  <si>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</si>
  <si>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</si>
  <si>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</si>
  <si>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</si>
  <si>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</si>
  <si>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</si>
  <si>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</si>
  <si>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</si>
  <si>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</si>
  <si>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</si>
  <si>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</si>
  <si>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</si>
  <si>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</si>
  <si>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</si>
  <si>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</si>
  <si>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</si>
  <si>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</si>
  <si>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</si>
  <si>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</si>
  <si>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</si>
  <si>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</si>
  <si>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</si>
  <si>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</si>
  <si>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</si>
  <si>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</si>
  <si>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</si>
  <si>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</si>
  <si>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</si>
  <si>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</si>
  <si>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</si>
  <si>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</si>
  <si>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</si>
  <si>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</si>
  <si>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</si>
  <si>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</si>
  <si>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</si>
  <si>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</si>
  <si>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</si>
  <si>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</si>
  <si>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</si>
  <si>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</si>
  <si>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</si>
  <si>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</si>
  <si>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</si>
  <si>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</si>
  <si>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</si>
  <si>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</si>
  <si>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</si>
  <si>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</si>
  <si>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</si>
  <si>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</si>
  <si>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</si>
  <si>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</si>
  <si>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</si>
  <si>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</si>
  <si>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</si>
  <si>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</si>
  <si>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</si>
  <si>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</si>
  <si>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</si>
  <si>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</si>
  <si>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</si>
  <si>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</si>
  <si>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</si>
  <si>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</si>
  <si>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</si>
  <si>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</si>
  <si>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</si>
  <si>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</si>
  <si>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</si>
  <si>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</si>
  <si>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</si>
  <si>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</si>
  <si>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</si>
  <si>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</si>
  <si>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</si>
  <si>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</si>
  <si>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</si>
  <si>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</si>
  <si>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</si>
  <si>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</si>
  <si>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</si>
  <si>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</si>
  <si>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</si>
  <si>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</si>
  <si>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</si>
  <si>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</si>
  <si>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</si>
  <si>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</si>
  <si>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</si>
  <si>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</si>
  <si>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</si>
  <si>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</si>
  <si>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</si>
  <si>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</si>
  <si>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</si>
  <si>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</si>
  <si>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</si>
  <si>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</si>
  <si>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</si>
  <si>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</si>
  <si>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</si>
  <si>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</si>
  <si>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</si>
  <si>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</si>
  <si>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</si>
  <si>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</si>
  <si>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</si>
  <si>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</si>
  <si>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</si>
  <si>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</si>
  <si>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</si>
  <si>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</si>
  <si>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</si>
  <si>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</si>
  <si>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</si>
  <si>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</si>
  <si>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</si>
  <si>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</si>
  <si>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</si>
  <si>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</si>
  <si>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</si>
  <si>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</si>
  <si>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</si>
  <si>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</si>
  <si>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</si>
  <si>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</si>
  <si>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</si>
  <si>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</si>
  <si>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</si>
  <si>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</si>
  <si>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</si>
  <si>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</si>
  <si>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</si>
  <si>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</si>
  <si>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</si>
  <si>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</si>
  <si>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</si>
  <si>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</si>
  <si>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</si>
  <si>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</si>
  <si>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</si>
  <si>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</si>
  <si>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</si>
  <si>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</si>
  <si>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</si>
  <si>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</si>
  <si>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</si>
  <si>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</si>
  <si>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</si>
  <si>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</si>
  <si>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</si>
  <si>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</si>
  <si>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</si>
  <si>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</si>
  <si>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</si>
  <si>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</si>
  <si>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</si>
  <si>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</si>
  <si>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</si>
  <si>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</si>
  <si>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</si>
  <si>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</si>
  <si>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</si>
  <si>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</si>
  <si>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</si>
  <si>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</si>
  <si>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</si>
  <si>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</si>
  <si>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</si>
  <si>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</si>
  <si>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</si>
  <si>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</si>
  <si>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</si>
  <si>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</si>
  <si>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</si>
  <si>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</si>
  <si>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</si>
  <si>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</si>
  <si>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</si>
  <si>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</si>
  <si>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</si>
  <si>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</si>
  <si>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</si>
  <si>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</si>
  <si>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</si>
  <si>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</si>
  <si>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</si>
  <si>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</si>
  <si>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</si>
  <si>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</si>
  <si>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</si>
  <si>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</si>
  <si>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</si>
  <si>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</si>
  <si>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</si>
  <si>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</si>
  <si>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</si>
  <si>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</si>
  <si>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</si>
  <si>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</si>
  <si>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</si>
  <si>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</si>
  <si>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</si>
  <si>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</si>
  <si>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</si>
  <si>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</si>
  <si>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</si>
  <si>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</si>
  <si>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</si>
  <si>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</si>
  <si>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</si>
  <si>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</si>
  <si>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</si>
  <si>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</si>
  <si>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</si>
  <si>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</si>
  <si>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</si>
  <si>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</si>
  <si>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</si>
  <si>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</si>
  <si>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</si>
  <si>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</si>
  <si>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</si>
  <si>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</si>
  <si>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</si>
  <si>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</si>
  <si>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</si>
  <si>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</si>
  <si>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</si>
  <si>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</si>
  <si>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</si>
  <si>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</si>
  <si>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</si>
  <si>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</si>
  <si>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</si>
  <si>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</si>
  <si>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</si>
  <si>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</si>
  <si>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</si>
  <si>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</si>
  <si>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</si>
  <si>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</si>
  <si>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</si>
  <si>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</si>
  <si>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</si>
  <si>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</si>
  <si>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</si>
  <si>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</si>
  <si>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</si>
  <si>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</si>
  <si>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</si>
  <si>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</si>
  <si>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</si>
  <si>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</si>
  <si>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</si>
  <si>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</si>
  <si>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</si>
  <si>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</si>
  <si>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</si>
  <si>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</si>
  <si>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</si>
  <si>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</si>
  <si>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</si>
  <si>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</si>
  <si>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</si>
  <si>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</si>
  <si>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</si>
  <si>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</si>
  <si>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</si>
  <si>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</si>
  <si>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</si>
  <si>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</si>
  <si>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</si>
  <si>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</si>
  <si>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</si>
  <si>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</si>
  <si>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</si>
  <si>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</si>
  <si>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</si>
  <si>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</si>
  <si>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</si>
  <si>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</si>
  <si>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</si>
  <si>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</si>
  <si>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</si>
  <si>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</si>
  <si>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</si>
  <si>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</si>
  <si>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</si>
  <si>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</si>
  <si>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</si>
  <si>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</si>
  <si>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</si>
  <si>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</si>
  <si>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</si>
  <si>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</si>
  <si>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</si>
  <si>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</si>
  <si>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</si>
  <si>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</si>
  <si>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</si>
  <si>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</si>
  <si>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</si>
  <si>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</si>
  <si>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</si>
  <si>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</si>
  <si>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</si>
  <si>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</si>
  <si>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</si>
  <si>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</si>
  <si>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</si>
  <si>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</si>
  <si>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</si>
  <si>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</si>
  <si>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</si>
  <si>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</si>
  <si>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</si>
  <si>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</si>
  <si>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</si>
  <si>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</si>
  <si>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</si>
  <si>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</si>
  <si>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</si>
  <si>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</si>
  <si>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</si>
  <si>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</si>
  <si>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</si>
  <si>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</si>
  <si>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</si>
  <si>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</si>
  <si>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</si>
  <si>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</si>
  <si>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</si>
  <si>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</si>
  <si>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</si>
  <si>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</si>
  <si>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</si>
  <si>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</si>
  <si>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</si>
  <si>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</si>
  <si>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</si>
  <si>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</si>
  <si>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</si>
  <si>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</si>
  <si>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</si>
  <si>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</si>
  <si>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</si>
  <si>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</si>
  <si>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</si>
  <si>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</si>
  <si>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</si>
  <si>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</si>
  <si>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</si>
  <si>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</si>
  <si>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</si>
  <si>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</si>
  <si>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</si>
  <si>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</si>
  <si>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</si>
  <si>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</si>
  <si>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</si>
  <si>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</si>
  <si>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</si>
  <si>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</si>
  <si>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</si>
  <si>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</si>
  <si>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</si>
  <si>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</si>
  <si>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</si>
  <si>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</si>
  <si>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</si>
  <si>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</si>
  <si>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</si>
  <si>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</si>
  <si>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</si>
  <si>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</si>
  <si>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</si>
  <si>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</si>
  <si>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</si>
  <si>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</si>
  <si>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</si>
  <si>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</si>
  <si>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</si>
  <si>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</si>
  <si>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</si>
  <si>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</si>
  <si>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</si>
  <si>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</si>
  <si>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</si>
  <si>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</si>
  <si>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</si>
  <si>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</si>
  <si>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</si>
  <si>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</si>
  <si>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</si>
  <si>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</si>
  <si>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</si>
  <si>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</si>
  <si>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</si>
  <si>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</si>
  <si>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</si>
  <si>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</si>
  <si>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</si>
  <si>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</si>
  <si>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</si>
  <si>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</si>
  <si>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</si>
  <si>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</si>
  <si>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</si>
  <si>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</si>
  <si>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</si>
  <si>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</si>
  <si>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</si>
  <si>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</si>
  <si>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</si>
  <si>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</si>
  <si>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</si>
  <si>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</si>
  <si>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</si>
  <si>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</si>
  <si>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</si>
  <si>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</si>
  <si>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</si>
  <si>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</si>
  <si>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</si>
  <si>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</si>
  <si>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</si>
  <si>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</si>
  <si>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</si>
  <si>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</si>
  <si>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</si>
  <si>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</si>
  <si>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</si>
  <si>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</si>
  <si>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</si>
  <si>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</si>
  <si>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</si>
  <si>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</si>
  <si>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</si>
  <si>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</si>
  <si>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</si>
  <si>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</si>
  <si>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</si>
  <si>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</si>
  <si>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</si>
  <si>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</si>
  <si>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</si>
  <si>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</si>
  <si>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</si>
  <si>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</si>
  <si>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</si>
  <si>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</si>
  <si>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</si>
  <si>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</si>
  <si>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</si>
  <si>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</si>
  <si>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</si>
  <si>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</si>
  <si>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</si>
  <si>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</si>
  <si>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</si>
  <si>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</si>
  <si>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</si>
  <si>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</si>
  <si>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</si>
  <si>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</si>
  <si>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</si>
  <si>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</si>
  <si>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</si>
  <si>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</si>
  <si>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</si>
  <si>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</si>
  <si>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</si>
  <si>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</si>
  <si>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</si>
  <si>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</si>
  <si>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</si>
  <si>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</si>
  <si>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</si>
  <si>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</si>
  <si>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</si>
  <si>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</si>
  <si>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</si>
  <si>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</si>
  <si>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</si>
  <si>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</si>
  <si>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</si>
  <si>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</si>
  <si>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</si>
  <si>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</si>
  <si>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</si>
  <si>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</si>
  <si>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</si>
  <si>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</si>
  <si>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</si>
  <si>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</si>
  <si>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</si>
  <si>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</si>
  <si>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</si>
  <si>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</si>
  <si>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</si>
  <si>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</si>
  <si>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</si>
  <si>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</si>
  <si>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</si>
  <si>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</si>
  <si>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</si>
  <si>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</si>
  <si>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</si>
  <si>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</si>
  <si>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</si>
  <si>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</si>
  <si>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</si>
  <si>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</si>
  <si>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</si>
  <si>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</si>
  <si>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</si>
  <si>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</si>
  <si>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</si>
  <si>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</si>
  <si>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</si>
  <si>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</si>
  <si>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</si>
  <si>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</si>
  <si>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</si>
  <si>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</si>
  <si>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</si>
  <si>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</si>
  <si>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</si>
  <si>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</si>
  <si>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</si>
  <si>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</si>
  <si>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</si>
  <si>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</si>
  <si>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</si>
  <si>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</si>
  <si>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</si>
  <si>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</si>
  <si>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</si>
  <si>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</si>
  <si>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</si>
  <si>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</si>
  <si>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</si>
  <si>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</si>
  <si>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</si>
  <si>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</si>
  <si>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</si>
  <si>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</si>
  <si>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</si>
  <si>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</si>
  <si>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</si>
  <si>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</si>
  <si>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</si>
  <si>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</si>
  <si>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</si>
  <si>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</si>
  <si>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</si>
  <si>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</si>
  <si>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</si>
  <si>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</si>
  <si>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</si>
  <si>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</si>
  <si>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</si>
  <si>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</si>
  <si>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</si>
  <si>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</si>
  <si>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</si>
  <si>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</si>
  <si>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</si>
  <si>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</si>
  <si>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</si>
  <si>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</si>
  <si>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</si>
  <si>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</si>
  <si>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</si>
  <si>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</si>
  <si>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</si>
  <si>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</si>
  <si>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</si>
  <si>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</si>
  <si>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</si>
  <si>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</si>
  <si>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</si>
  <si>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</si>
  <si>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</si>
  <si>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</si>
  <si>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</si>
  <si>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</si>
  <si>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</si>
  <si>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</si>
  <si>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</si>
  <si>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</si>
  <si>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</si>
  <si>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</si>
  <si>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</si>
  <si>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</si>
  <si>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</si>
  <si>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</si>
  <si>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</si>
  <si>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</si>
  <si>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</si>
  <si>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</si>
  <si>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</si>
  <si>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</si>
  <si>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</si>
  <si>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</si>
  <si>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</si>
  <si>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</si>
  <si>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</si>
  <si>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</si>
  <si>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</si>
  <si>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</si>
  <si>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</si>
  <si>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</si>
  <si>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</si>
  <si>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</si>
  <si>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</si>
  <si>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</si>
  <si>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</si>
  <si>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</si>
  <si>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</si>
  <si>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</si>
  <si>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</si>
  <si>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</si>
  <si>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</si>
  <si>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</si>
  <si>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</si>
  <si>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</si>
  <si>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</si>
  <si>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</si>
  <si>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</si>
  <si>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</si>
  <si>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</si>
  <si>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</si>
  <si>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</si>
  <si>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</si>
  <si>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</si>
  <si>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</si>
  <si>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</si>
  <si>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</si>
  <si>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</si>
  <si>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</si>
  <si>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</si>
  <si>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</si>
  <si>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</si>
  <si>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</si>
  <si>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</si>
  <si>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</si>
  <si>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</si>
  <si>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</si>
  <si>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</si>
  <si>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</si>
  <si>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</si>
  <si>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</si>
  <si>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</si>
  <si>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</si>
  <si>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</si>
  <si>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</si>
  <si>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</si>
  <si>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</si>
  <si>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</si>
  <si>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</si>
  <si>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</si>
  <si>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</si>
  <si>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</si>
  <si>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</si>
  <si>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</si>
  <si>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</si>
  <si>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</si>
  <si>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</si>
  <si>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</si>
  <si>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</si>
  <si>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</si>
  <si>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</si>
  <si>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</si>
  <si>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</si>
  <si>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</si>
  <si>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</si>
  <si>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</si>
  <si>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</si>
  <si>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</si>
  <si>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</si>
  <si>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</si>
  <si>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</si>
  <si>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</si>
  <si>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</si>
  <si>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</si>
  <si>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</si>
  <si>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</si>
  <si>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</si>
  <si>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</si>
  <si>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</si>
  <si>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</si>
  <si>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</si>
  <si>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</si>
  <si>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</si>
  <si>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</si>
  <si>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</si>
  <si>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</si>
  <si>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</si>
  <si>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</si>
  <si>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</si>
  <si>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</si>
  <si>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</si>
  <si>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</si>
  <si>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</si>
  <si>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</si>
  <si>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</si>
  <si>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</si>
  <si>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</si>
  <si>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</si>
  <si>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</si>
  <si>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</si>
  <si>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</si>
  <si>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</si>
  <si>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</si>
  <si>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</si>
  <si>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</si>
  <si>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</si>
  <si>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</si>
  <si>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</si>
  <si>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</si>
  <si>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</si>
  <si>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</si>
  <si>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</si>
  <si>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</si>
  <si>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</si>
  <si>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</si>
  <si>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</si>
  <si>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</si>
  <si>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</si>
  <si>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</si>
  <si>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</si>
  <si>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</si>
  <si>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</si>
  <si>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</si>
  <si>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</si>
  <si>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</si>
  <si>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</si>
  <si>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</si>
  <si>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</si>
  <si>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</si>
  <si>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</si>
  <si>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</si>
  <si>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</si>
  <si>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</si>
  <si>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</si>
  <si>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</si>
  <si>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</si>
  <si>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</si>
  <si>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</si>
  <si>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</si>
  <si>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</si>
  <si>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</si>
  <si>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</si>
  <si>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</si>
  <si>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</si>
  <si>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</si>
  <si>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</si>
  <si>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</si>
  <si>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</si>
  <si>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</si>
  <si>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</si>
  <si>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</si>
  <si>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</si>
  <si>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</si>
  <si>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</si>
  <si>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</si>
  <si>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</si>
  <si>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</si>
  <si>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</si>
  <si>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</si>
  <si>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</si>
  <si>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</si>
  <si>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</si>
  <si>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</si>
  <si>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</si>
  <si>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</si>
  <si>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</si>
  <si>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</si>
  <si>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</si>
  <si>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</si>
  <si>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</si>
  <si>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</si>
  <si>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</si>
  <si>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</si>
  <si>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</si>
  <si>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</si>
  <si>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</si>
  <si>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</si>
  <si>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</si>
  <si>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</si>
  <si>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</si>
  <si>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</si>
  <si>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</si>
  <si>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</si>
  <si>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</si>
  <si>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</si>
  <si>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</si>
  <si>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</si>
  <si>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</si>
  <si>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</si>
  <si>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</si>
  <si>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</si>
  <si>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</si>
  <si>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</si>
  <si>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</si>
  <si>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</si>
  <si>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</si>
  <si>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</si>
  <si>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</si>
  <si>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</si>
  <si>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</si>
  <si>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</si>
  <si>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</si>
  <si>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</si>
  <si>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</si>
  <si>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</si>
  <si>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</si>
  <si>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</si>
  <si>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</si>
  <si>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</si>
  <si>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</si>
  <si>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</si>
  <si>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</si>
  <si>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</si>
  <si>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</si>
  <si>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</si>
  <si>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</si>
  <si>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</si>
  <si>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</si>
  <si>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</si>
  <si>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</si>
  <si>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</si>
  <si>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</si>
  <si>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</si>
  <si>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</si>
  <si>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</si>
  <si>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</si>
  <si>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</si>
  <si>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</si>
  <si>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</si>
  <si>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</si>
  <si>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</si>
  <si>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</si>
  <si>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</si>
  <si>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</si>
  <si>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</si>
  <si>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</si>
  <si>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</si>
  <si>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</si>
  <si>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</si>
  <si>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</si>
  <si>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</si>
  <si>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</si>
  <si>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</si>
  <si>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</si>
  <si>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</si>
  <si>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</si>
  <si>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</si>
  <si>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</si>
  <si>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</si>
  <si>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</si>
  <si>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</si>
  <si>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</si>
  <si>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</si>
  <si>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</si>
  <si>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</si>
  <si>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</si>
  <si>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</si>
  <si>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</si>
  <si>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</si>
  <si>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</si>
  <si>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</si>
  <si>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</si>
  <si>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</si>
  <si>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</si>
  <si>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</si>
  <si>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</si>
  <si>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</si>
  <si>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</si>
  <si>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</si>
  <si>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</si>
  <si>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</si>
  <si>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</si>
  <si>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</si>
  <si>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</si>
  <si>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</si>
  <si>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</si>
  <si>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</si>
  <si>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</si>
  <si>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</si>
  <si>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</si>
  <si>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</si>
  <si>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</si>
  <si>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</si>
  <si>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</si>
  <si>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</si>
  <si>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</si>
  <si>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</si>
  <si>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</si>
  <si>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</si>
  <si>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</si>
  <si>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</si>
  <si>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</si>
  <si>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</si>
  <si>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</si>
  <si>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</si>
  <si>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</si>
  <si>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</si>
  <si>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</si>
  <si>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</si>
  <si>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</si>
  <si>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</si>
  <si>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</si>
  <si>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</si>
  <si>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</si>
  <si>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</si>
  <si>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</si>
  <si>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</si>
  <si>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</si>
  <si>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</si>
  <si>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</si>
  <si>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</si>
  <si>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</si>
  <si>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</si>
  <si>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</si>
  <si>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</si>
  <si>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</si>
  <si>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</si>
  <si>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</si>
  <si>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</si>
  <si>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</si>
  <si>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</si>
  <si>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</si>
  <si>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</si>
  <si>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</si>
  <si>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</si>
  <si>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</si>
  <si>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</si>
  <si>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</si>
  <si>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</si>
  <si>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</si>
  <si>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</si>
  <si>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</si>
  <si>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</si>
  <si>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</si>
  <si>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</si>
  <si>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</si>
  <si>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</si>
  <si>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</si>
  <si>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</si>
  <si>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</si>
  <si>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</si>
  <si>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</si>
  <si>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</si>
  <si>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</si>
  <si>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</si>
  <si>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</si>
  <si>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</si>
  <si>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</si>
  <si>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</si>
  <si>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</si>
  <si>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</si>
  <si>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</si>
  <si>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</si>
  <si>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</si>
  <si>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</si>
  <si>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</si>
  <si>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</si>
  <si>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</si>
  <si>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</si>
  <si>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</si>
  <si>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</si>
  <si>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</si>
  <si>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</si>
  <si>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</si>
  <si>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</si>
  <si>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</si>
  <si>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</si>
  <si>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</si>
  <si>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</si>
  <si>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</si>
  <si>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</si>
  <si>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</si>
  <si>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</si>
  <si>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</si>
  <si>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</si>
  <si>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</si>
  <si>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</si>
  <si>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</si>
  <si>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</si>
  <si>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</si>
  <si>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</si>
  <si>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</si>
  <si>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</si>
  <si>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</si>
  <si>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</si>
  <si>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</si>
  <si>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</si>
  <si>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</si>
  <si>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</si>
  <si>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</si>
  <si>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</si>
  <si>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</si>
  <si>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</si>
  <si>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</si>
  <si>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</si>
  <si>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</si>
  <si>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</si>
  <si>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</si>
  <si>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</si>
  <si>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</si>
  <si>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</si>
  <si>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</si>
  <si>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</si>
  <si>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</si>
  <si>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</si>
  <si>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</si>
  <si>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</si>
  <si>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</si>
  <si>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</si>
  <si>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</si>
  <si>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</si>
  <si>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</si>
  <si>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</si>
  <si>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</si>
  <si>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</si>
  <si>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</si>
  <si>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</si>
  <si>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</si>
  <si>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</si>
  <si>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</si>
  <si>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</si>
  <si>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</si>
  <si>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</si>
  <si>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</si>
  <si>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</si>
  <si>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</si>
  <si>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</si>
  <si>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</si>
  <si>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</si>
  <si>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</si>
  <si>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</si>
  <si>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</si>
  <si>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</si>
  <si>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</si>
  <si>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</si>
  <si>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</si>
  <si>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</si>
  <si>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</si>
  <si>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</si>
  <si>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</si>
  <si>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</si>
  <si>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</si>
  <si>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</si>
  <si>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</si>
  <si>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</si>
  <si>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</si>
  <si>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</si>
  <si>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</si>
  <si>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</si>
  <si>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</si>
  <si>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</si>
  <si>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</si>
  <si>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</si>
  <si>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</si>
  <si>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</si>
  <si>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</si>
  <si>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</si>
  <si>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</si>
  <si>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</si>
  <si>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</si>
  <si>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</si>
  <si>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</si>
  <si>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</si>
  <si>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</si>
  <si>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</si>
  <si>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</si>
  <si>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</si>
  <si>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</si>
  <si>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</si>
  <si>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</si>
  <si>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</si>
  <si>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</si>
  <si>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</si>
  <si>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</si>
  <si>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</si>
  <si>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</si>
  <si>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</si>
  <si>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</si>
  <si>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</si>
  <si>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</si>
  <si>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</si>
  <si>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</si>
  <si>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</si>
  <si>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</si>
  <si>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</si>
  <si>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</si>
  <si>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</si>
  <si>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</si>
  <si>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</si>
  <si>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</si>
  <si>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</si>
  <si>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</si>
  <si>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</si>
  <si>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</si>
  <si>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</si>
  <si>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</si>
  <si>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</si>
  <si>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</si>
  <si>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</si>
  <si>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</si>
  <si>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</si>
  <si>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</si>
  <si>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</si>
  <si>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</si>
  <si>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</si>
  <si>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</si>
  <si>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</si>
  <si>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</si>
  <si>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</si>
  <si>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</si>
  <si>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</si>
  <si>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</si>
  <si>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</si>
  <si>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</si>
  <si>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</si>
  <si>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</si>
  <si>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</si>
  <si>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</si>
  <si>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</si>
  <si>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</si>
  <si>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</si>
  <si>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</si>
  <si>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</si>
  <si>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</si>
  <si>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</si>
  <si>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</si>
  <si>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</si>
  <si>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</si>
  <si>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</si>
  <si>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</si>
  <si>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</si>
  <si>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</si>
  <si>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</si>
  <si>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</si>
  <si>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</si>
  <si>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</si>
  <si>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</si>
  <si>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</si>
  <si>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</si>
  <si>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</si>
  <si>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</si>
  <si>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</si>
  <si>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</si>
  <si>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</si>
  <si>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</si>
  <si>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</si>
  <si>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</si>
  <si>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</si>
  <si>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</si>
  <si>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</si>
  <si>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</si>
  <si>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</si>
  <si>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</si>
  <si>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</si>
  <si>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</si>
  <si>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</si>
  <si>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</si>
  <si>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</si>
  <si>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</si>
  <si>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</si>
  <si>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</si>
  <si>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</si>
  <si>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</si>
  <si>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</si>
  <si>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</si>
  <si>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</si>
  <si>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</si>
  <si>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</si>
  <si>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</si>
  <si>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</si>
  <si>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</si>
  <si>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</si>
  <si>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</si>
  <si>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</si>
  <si>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</si>
  <si>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</si>
  <si>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</si>
  <si>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</si>
  <si>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</si>
  <si>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</si>
  <si>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</si>
  <si>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</si>
  <si>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</si>
  <si>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</si>
  <si>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</si>
  <si>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</si>
  <si>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</si>
  <si>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</si>
  <si>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</si>
  <si>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</si>
  <si>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</si>
  <si>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</si>
  <si>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</si>
  <si>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</si>
  <si>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</si>
  <si>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</si>
  <si>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</si>
  <si>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</si>
  <si>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</si>
  <si>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</si>
  <si>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</si>
  <si>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</si>
  <si>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</si>
  <si>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</si>
  <si>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</si>
  <si>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</si>
  <si>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</si>
  <si>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</si>
  <si>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</si>
  <si>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</si>
  <si>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</si>
  <si>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</si>
  <si>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</si>
  <si>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</si>
  <si>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</si>
  <si>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</si>
  <si>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</si>
  <si>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</si>
  <si>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</si>
  <si>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</si>
  <si>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</si>
  <si>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</si>
  <si>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</si>
  <si>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</si>
  <si>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</si>
  <si>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</si>
  <si>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</si>
  <si>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</si>
  <si>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</si>
  <si>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</si>
  <si>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</si>
  <si>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</si>
  <si>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</si>
  <si>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</si>
  <si>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</si>
  <si>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</si>
  <si>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</si>
  <si>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</si>
  <si>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</si>
  <si>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</si>
  <si>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</si>
  <si>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</si>
  <si>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</si>
  <si>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</si>
  <si>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</si>
  <si>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</si>
  <si>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</si>
  <si>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</si>
  <si>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</si>
  <si>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</si>
  <si>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</si>
  <si>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</si>
  <si>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</si>
  <si>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</si>
  <si>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</si>
  <si>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</si>
  <si>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</si>
  <si>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</si>
  <si>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</si>
  <si>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</si>
  <si>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</si>
  <si>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</si>
  <si>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</si>
  <si>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</si>
  <si>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</si>
  <si>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</si>
  <si>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</si>
  <si>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</si>
  <si>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</si>
  <si>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</si>
  <si>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</si>
  <si>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</si>
  <si>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</si>
  <si>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</si>
  <si>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</si>
  <si>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</si>
  <si>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</si>
  <si>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</si>
  <si>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</si>
  <si>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</si>
  <si>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</si>
  <si>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</si>
  <si>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</si>
  <si>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</si>
  <si>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</si>
  <si>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</si>
  <si>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</si>
  <si>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</si>
  <si>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</si>
  <si>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</si>
  <si>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</si>
  <si>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</si>
  <si>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</si>
  <si>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</si>
  <si>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</si>
  <si>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</si>
  <si>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</si>
  <si>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</si>
  <si>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</si>
  <si>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</si>
  <si>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</si>
  <si>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</si>
  <si>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</si>
  <si>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</si>
  <si>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</si>
  <si>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</si>
  <si>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</si>
  <si>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</si>
  <si>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</si>
  <si>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</si>
  <si>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</si>
  <si>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</si>
  <si>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</si>
  <si>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</si>
  <si>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</si>
  <si>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</si>
  <si>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</si>
  <si>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</si>
  <si>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</si>
  <si>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</si>
  <si>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</si>
  <si>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</si>
  <si>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</si>
  <si>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</si>
  <si>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</si>
  <si>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</si>
  <si>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</si>
  <si>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</si>
  <si>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</si>
  <si>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</si>
  <si>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</si>
  <si>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</si>
  <si>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</si>
  <si>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</si>
  <si>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</si>
  <si>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</si>
  <si>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</si>
  <si>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</si>
  <si>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</si>
  <si>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</si>
  <si>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</si>
  <si>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</si>
  <si>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</si>
  <si>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</si>
  <si>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</si>
  <si>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</si>
  <si>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</si>
  <si>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</si>
  <si>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</si>
  <si>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</si>
  <si>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</si>
  <si>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</si>
  <si>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</si>
  <si>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</si>
  <si>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</si>
  <si>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</si>
  <si>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</si>
  <si>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</si>
  <si>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</si>
  <si>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</si>
  <si>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</si>
  <si>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</si>
  <si>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</si>
  <si>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</si>
  <si>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</si>
  <si>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</si>
  <si>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</si>
  <si>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</si>
  <si>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</si>
  <si>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</si>
  <si>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</si>
  <si>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</si>
  <si>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</si>
  <si>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</si>
  <si>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</si>
  <si>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</si>
  <si>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</si>
  <si>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</si>
  <si>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</si>
  <si>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</si>
  <si>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</si>
  <si>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</si>
  <si>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</si>
  <si>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</si>
  <si>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</si>
  <si>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</si>
  <si>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</si>
  <si>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</si>
  <si>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</si>
  <si>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</si>
  <si>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</si>
  <si>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</si>
  <si>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</si>
  <si>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</si>
  <si>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</si>
  <si>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</si>
  <si>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</si>
  <si>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</si>
  <si>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</si>
  <si>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</si>
  <si>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</si>
  <si>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</si>
  <si>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</si>
  <si>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</si>
  <si>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</si>
  <si>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</si>
  <si>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</si>
  <si>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</si>
  <si>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</si>
  <si>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</si>
  <si>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</si>
  <si>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</si>
  <si>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</si>
  <si>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</si>
  <si>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</si>
  <si>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</si>
  <si>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</si>
  <si>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</si>
  <si>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</si>
  <si>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</si>
  <si>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</si>
  <si>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</si>
  <si>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</si>
  <si>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</si>
  <si>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</si>
  <si>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</si>
  <si>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</si>
  <si>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</si>
  <si>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</si>
  <si>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</si>
  <si>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</si>
  <si>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</si>
  <si>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</si>
  <si>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</si>
  <si>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</si>
  <si>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</si>
  <si>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</si>
  <si>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</si>
  <si>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</si>
  <si>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</si>
  <si>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</si>
  <si>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</si>
  <si>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</si>
  <si>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</si>
  <si>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</si>
  <si>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</si>
  <si>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</si>
  <si>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</si>
  <si>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</si>
  <si>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</si>
  <si>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</si>
  <si>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</si>
  <si>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</si>
  <si>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</si>
  <si>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</si>
  <si>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</si>
  <si>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</si>
  <si>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</si>
  <si>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</si>
  <si>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</si>
  <si>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</si>
  <si>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</si>
  <si>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</si>
  <si>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</si>
  <si>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</si>
  <si>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</si>
  <si>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</si>
  <si>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</si>
  <si>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</si>
  <si>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</si>
  <si>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</si>
  <si>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</si>
  <si>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</si>
  <si>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</si>
  <si>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</si>
  <si>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</si>
  <si>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</si>
  <si>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</si>
  <si>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</si>
  <si>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</si>
  <si>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</si>
  <si>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</si>
  <si>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</si>
  <si>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</si>
  <si>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</si>
  <si>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</si>
  <si>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</si>
  <si>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</si>
  <si>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</si>
  <si>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</si>
  <si>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</si>
  <si>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</si>
  <si>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</si>
  <si>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</si>
  <si>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</si>
  <si>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</si>
  <si>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</si>
  <si>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</si>
  <si>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</si>
  <si>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</si>
  <si>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</si>
  <si>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</si>
  <si>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</si>
  <si>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</si>
  <si>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</si>
  <si>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</si>
  <si>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</si>
  <si>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</si>
  <si>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</si>
  <si>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</si>
  <si>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</si>
  <si>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</si>
  <si>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</si>
  <si>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</si>
  <si>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</si>
  <si>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</si>
  <si>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</si>
  <si>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</si>
  <si>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</si>
  <si>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</si>
  <si>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</si>
  <si>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</si>
  <si>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</si>
  <si>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</si>
  <si>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</si>
  <si>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</si>
  <si>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</si>
  <si>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</si>
  <si>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</si>
  <si>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</si>
  <si>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</si>
  <si>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</si>
  <si>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</si>
  <si>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</si>
  <si>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</si>
  <si>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</si>
  <si>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</si>
  <si>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</si>
  <si>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</si>
  <si>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</si>
  <si>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</si>
  <si>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</si>
  <si>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</si>
  <si>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</si>
  <si>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</si>
  <si>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</si>
  <si>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</si>
  <si>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</si>
  <si>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</si>
  <si>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</si>
  <si>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</si>
  <si>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</si>
  <si>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</si>
  <si>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</si>
  <si>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</si>
  <si>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</si>
  <si>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</si>
  <si>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</si>
  <si>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</si>
  <si>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</si>
  <si>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</si>
  <si>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</si>
  <si>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</si>
  <si>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</si>
  <si>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</si>
  <si>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</si>
  <si>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</si>
  <si>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</si>
  <si>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</si>
  <si>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</si>
  <si>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</si>
  <si>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</si>
  <si>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</si>
  <si>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</si>
  <si>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</si>
  <si>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</si>
  <si>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</si>
  <si>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</si>
  <si>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</si>
  <si>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</si>
  <si>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</si>
  <si>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</si>
  <si>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</si>
  <si>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</si>
  <si>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</si>
  <si>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</si>
  <si>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</si>
  <si>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</si>
  <si>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</si>
  <si>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</si>
  <si>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</si>
  <si>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</si>
  <si>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</si>
  <si>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</si>
  <si>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</si>
  <si>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</si>
  <si>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</si>
  <si>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</si>
  <si>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</si>
  <si>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</si>
  <si>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</si>
  <si>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</si>
  <si>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</si>
  <si>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</si>
  <si>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</si>
  <si>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</si>
  <si>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</si>
  <si>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</si>
  <si>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</si>
  <si>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</si>
  <si>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</si>
  <si>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</si>
  <si>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</si>
  <si>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</si>
  <si>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</si>
  <si>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</si>
  <si>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</si>
  <si>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</si>
  <si>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</si>
  <si>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</si>
  <si>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</si>
  <si>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</si>
  <si>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</si>
  <si>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</si>
  <si>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</si>
  <si>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</si>
  <si>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</si>
  <si>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</si>
  <si>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</si>
  <si>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</si>
  <si>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</si>
  <si>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</si>
  <si>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</si>
  <si>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</si>
  <si>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</si>
  <si>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</si>
  <si>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</si>
  <si>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</si>
  <si>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</si>
  <si>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</si>
  <si>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</si>
  <si>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</si>
  <si>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</si>
  <si>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</si>
  <si>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</si>
  <si>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</si>
  <si>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</si>
  <si>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</si>
  <si>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</si>
  <si>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</si>
  <si>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</si>
  <si>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</si>
  <si>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</si>
  <si>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</si>
  <si>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</si>
  <si>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</si>
  <si>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</si>
  <si>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</si>
  <si>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</si>
  <si>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</si>
  <si>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</si>
  <si>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</si>
  <si>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</si>
  <si>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</si>
  <si>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</si>
  <si>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</si>
  <si>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</si>
  <si>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</si>
  <si>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</si>
  <si>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</si>
  <si>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</si>
  <si>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</si>
  <si>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</si>
  <si>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</si>
  <si>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</si>
  <si>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</si>
  <si>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</si>
  <si>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</si>
  <si>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</si>
  <si>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</si>
  <si>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</si>
  <si>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</si>
  <si>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</si>
  <si>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</si>
  <si>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</si>
  <si>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</si>
  <si>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</si>
  <si>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</si>
  <si>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</si>
  <si>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</si>
  <si>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</si>
  <si>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</si>
  <si>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</si>
  <si>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</si>
  <si>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</si>
  <si>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</si>
  <si>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</si>
  <si>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</si>
  <si>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</si>
  <si>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</si>
  <si>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</si>
  <si>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</si>
  <si>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</si>
  <si>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</si>
  <si>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</si>
  <si>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</si>
  <si>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</si>
  <si>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</si>
  <si>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</si>
  <si>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</si>
  <si>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</si>
  <si>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</si>
  <si>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</si>
  <si>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</si>
  <si>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</si>
  <si>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</si>
  <si>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</si>
  <si>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</si>
  <si>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</si>
  <si>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</si>
  <si>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</si>
  <si>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</si>
  <si>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</si>
  <si>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</si>
  <si>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</si>
  <si>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</si>
  <si>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</si>
  <si>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</si>
  <si>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</si>
  <si>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</si>
  <si>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</si>
  <si>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</si>
  <si>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</si>
  <si>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</si>
  <si>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</si>
  <si>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</si>
  <si>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</si>
  <si>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</si>
  <si>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</si>
  <si>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</si>
  <si>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</si>
  <si>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</si>
  <si>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</si>
  <si>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</si>
  <si>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</si>
  <si>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</si>
  <si>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</si>
  <si>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</si>
  <si>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</si>
  <si>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</si>
  <si>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</si>
  <si>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</si>
  <si>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</si>
  <si>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</si>
  <si>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</si>
  <si>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</si>
  <si>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</si>
  <si>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</si>
  <si>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</si>
  <si>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</si>
  <si>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</si>
  <si>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</si>
  <si>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</si>
  <si>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</si>
  <si>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</si>
  <si>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</si>
  <si>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</si>
  <si>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</si>
  <si>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</si>
  <si>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</si>
  <si>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</si>
  <si>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</si>
  <si>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</si>
  <si>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</si>
  <si>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</si>
  <si>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</si>
  <si>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</si>
  <si>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</si>
  <si>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</si>
  <si>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</si>
  <si>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</si>
  <si>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</si>
  <si>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</si>
  <si>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</si>
  <si>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</si>
  <si>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</si>
  <si>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</si>
  <si>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</si>
  <si>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</si>
  <si>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</si>
  <si>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</si>
  <si>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</si>
  <si>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</si>
  <si>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</si>
  <si>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</si>
  <si>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</si>
  <si>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</si>
  <si>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</si>
  <si>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</si>
  <si>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</si>
  <si>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</si>
  <si>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</si>
  <si>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</si>
  <si>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</si>
  <si>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</si>
  <si>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</si>
  <si>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</si>
  <si>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</si>
  <si>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</si>
  <si>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</si>
  <si>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</si>
  <si>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</si>
  <si>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</si>
  <si>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</si>
  <si>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</si>
  <si>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</si>
  <si>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</si>
  <si>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</si>
  <si>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</si>
  <si>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</si>
  <si>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</si>
  <si>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</si>
  <si>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</si>
  <si>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</si>
  <si>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</si>
  <si>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</si>
  <si>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</si>
  <si>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</si>
  <si>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</si>
  <si>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</si>
  <si>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</si>
  <si>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</si>
  <si>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</si>
  <si>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</si>
  <si>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</si>
  <si>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</si>
  <si>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</si>
  <si>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</si>
  <si>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</si>
  <si>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</si>
  <si>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</si>
  <si>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</si>
  <si>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</si>
  <si>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</si>
  <si>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</si>
  <si>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</si>
  <si>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</si>
  <si>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</si>
  <si>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</si>
  <si>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</si>
  <si>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</si>
  <si>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</si>
  <si>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</si>
  <si>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</si>
  <si>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</si>
  <si>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</si>
  <si>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</si>
  <si>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</si>
  <si>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</si>
  <si>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</si>
  <si>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</si>
  <si>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</si>
  <si>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</si>
  <si>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</si>
  <si>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</si>
  <si>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</si>
  <si>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</si>
  <si>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</si>
  <si>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</si>
  <si>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</si>
  <si>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</si>
  <si>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</si>
  <si>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</si>
  <si>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</si>
  <si>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</si>
  <si>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</si>
  <si>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</si>
  <si>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</si>
  <si>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</si>
  <si>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</si>
  <si>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</si>
  <si>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</si>
  <si>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</si>
  <si>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</si>
  <si>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</si>
  <si>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</si>
  <si>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</si>
  <si>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</si>
  <si>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</si>
  <si>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</si>
  <si>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</si>
  <si>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</si>
  <si>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</si>
  <si>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</si>
  <si>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</si>
  <si>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</si>
  <si>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</si>
  <si>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</si>
  <si>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</si>
  <si>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</si>
  <si>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</si>
  <si>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</si>
  <si>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</si>
  <si>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</si>
  <si>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</si>
  <si>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</si>
  <si>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</si>
  <si>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</si>
  <si>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</si>
  <si>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</si>
  <si>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</si>
  <si>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</si>
  <si>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</si>
  <si>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</si>
  <si>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</si>
  <si>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</si>
  <si>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</si>
  <si>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</si>
  <si>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</si>
  <si>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</si>
  <si>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</si>
  <si>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</si>
  <si>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</si>
  <si>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</si>
  <si>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</si>
  <si>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</si>
  <si>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</si>
  <si>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</si>
  <si>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</si>
  <si>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</si>
  <si>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</si>
  <si>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</si>
  <si>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</si>
  <si>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</si>
  <si>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</si>
  <si>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</si>
  <si>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</si>
  <si>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</si>
  <si>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</si>
  <si>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</si>
  <si>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</si>
  <si>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</si>
  <si>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</si>
  <si>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</si>
  <si>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</si>
  <si>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</si>
  <si>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</si>
  <si>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</si>
  <si>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</si>
  <si>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</si>
  <si>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</si>
  <si>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</si>
  <si>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</si>
  <si>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</si>
  <si>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</si>
  <si>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</si>
  <si>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</si>
  <si>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</si>
  <si>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</si>
  <si>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</si>
  <si>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</si>
  <si>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</si>
  <si>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</si>
  <si>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</si>
  <si>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</si>
  <si>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</si>
  <si>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</si>
  <si>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</si>
  <si>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</si>
  <si>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</si>
  <si>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</si>
  <si>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</si>
  <si>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</si>
  <si>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</si>
  <si>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</si>
  <si>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</si>
  <si>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</si>
  <si>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</si>
  <si>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</si>
  <si>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</si>
  <si>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</si>
  <si>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</si>
  <si>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</si>
  <si>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</si>
  <si>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</si>
  <si>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</si>
  <si>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</si>
  <si>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</si>
  <si>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</si>
  <si>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</si>
  <si>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</si>
  <si>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</si>
  <si>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</si>
  <si>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</si>
  <si>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</si>
  <si>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</si>
  <si>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</si>
  <si>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</si>
  <si>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</si>
  <si>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</si>
  <si>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</si>
  <si>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</si>
  <si>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</si>
  <si>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</si>
  <si>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</si>
  <si>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</si>
  <si>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</si>
  <si>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</si>
  <si>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</si>
  <si>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</si>
  <si>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</si>
  <si>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</si>
  <si>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</si>
  <si>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</si>
  <si>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</si>
  <si>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</si>
  <si>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</si>
  <si>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</si>
  <si>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</si>
  <si>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</si>
  <si>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</si>
  <si>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</si>
  <si>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</si>
  <si>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</si>
  <si>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</si>
  <si>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</si>
  <si>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</si>
  <si>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</si>
  <si>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</si>
  <si>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</si>
  <si>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</si>
  <si>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</si>
  <si>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</si>
  <si>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</si>
  <si>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</si>
  <si>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</si>
  <si>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</si>
  <si>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</si>
  <si>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</si>
  <si>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</si>
  <si>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</si>
  <si>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</si>
  <si>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</si>
  <si>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</si>
  <si>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</si>
  <si>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</si>
  <si>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</si>
  <si>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</si>
  <si>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</si>
  <si>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</si>
  <si>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</si>
  <si>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</si>
  <si>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</si>
  <si>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</si>
  <si>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</si>
  <si>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</si>
  <si>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</si>
  <si>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</si>
  <si>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</si>
  <si>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</si>
  <si>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</si>
  <si>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</si>
  <si>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</si>
  <si>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</si>
  <si>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</si>
  <si>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</si>
  <si>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</si>
  <si>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</si>
  <si>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</si>
  <si>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</si>
  <si>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</si>
  <si>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</si>
  <si>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</si>
  <si>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</si>
  <si>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</si>
  <si>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</si>
  <si>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</si>
  <si>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</si>
  <si>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</si>
  <si>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</si>
  <si>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</si>
  <si>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</si>
  <si>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</si>
  <si>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</si>
  <si>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</si>
  <si>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</si>
  <si>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</si>
  <si>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</si>
  <si>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</si>
  <si>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</si>
  <si>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</si>
  <si>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</si>
  <si>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</si>
  <si>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</si>
  <si>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</si>
  <si>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</si>
  <si>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</si>
  <si>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</si>
  <si>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</si>
  <si>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</si>
  <si>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</si>
  <si>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</si>
  <si>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</si>
  <si>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</si>
  <si>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</si>
  <si>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</si>
  <si>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</si>
  <si>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</si>
  <si>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</si>
  <si>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</si>
  <si>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</si>
  <si>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</si>
  <si>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</si>
  <si>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</si>
  <si>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</si>
  <si>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</si>
  <si>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</si>
  <si>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</si>
  <si>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</si>
  <si>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</si>
  <si>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</si>
  <si>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</si>
  <si>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</si>
  <si>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</si>
  <si>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</si>
  <si>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</si>
  <si>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</si>
  <si>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</si>
  <si>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</si>
  <si>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</si>
  <si>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</si>
  <si>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</si>
  <si>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</si>
  <si>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</si>
  <si>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</si>
  <si>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</si>
  <si>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</si>
  <si>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</si>
  <si>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</si>
  <si>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</si>
  <si>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</si>
  <si>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</si>
  <si>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</si>
  <si>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</si>
  <si>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</si>
  <si>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</si>
  <si>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</si>
  <si>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</si>
  <si>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</si>
  <si>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</si>
  <si>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</si>
  <si>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</si>
  <si>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</si>
  <si>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</si>
  <si>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</si>
  <si>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</si>
  <si>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</si>
  <si>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</si>
  <si>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</si>
  <si>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</si>
  <si>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</si>
  <si>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</si>
  <si>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</si>
  <si>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</si>
  <si>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</si>
  <si>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</si>
  <si>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</si>
  <si>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</si>
  <si>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</si>
  <si>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</si>
  <si>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</si>
  <si>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</si>
  <si>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</si>
  <si>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</si>
  <si>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</si>
  <si>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</si>
  <si>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</si>
  <si>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</si>
  <si>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</si>
  <si>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</si>
  <si>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</si>
  <si>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</si>
  <si>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</si>
  <si>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</si>
  <si>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</si>
  <si>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</si>
  <si>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</si>
  <si>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</si>
  <si>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</si>
  <si>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</si>
  <si>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</si>
  <si>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</si>
  <si>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</si>
  <si>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</si>
  <si>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</si>
  <si>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</si>
  <si>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</si>
  <si>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</si>
  <si>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</si>
  <si>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</si>
  <si>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</si>
  <si>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</si>
  <si>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</si>
  <si>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</si>
  <si>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</si>
  <si>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</si>
  <si>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</si>
  <si>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</si>
  <si>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</si>
  <si>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</si>
  <si>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</si>
  <si>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</si>
  <si>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</si>
  <si>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</si>
  <si>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</si>
  <si>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</si>
  <si>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</si>
  <si>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</si>
  <si>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</si>
  <si>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</si>
  <si>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</si>
  <si>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</si>
  <si>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</si>
  <si>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</si>
  <si>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</si>
  <si>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</si>
  <si>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</si>
  <si>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</si>
  <si>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</si>
  <si>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</si>
  <si>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</si>
  <si>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</si>
  <si>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</si>
  <si>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</si>
  <si>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</si>
  <si>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</si>
  <si>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</si>
  <si>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</si>
  <si>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</si>
  <si>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</si>
  <si>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</si>
  <si>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</si>
  <si>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</si>
  <si>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</si>
  <si>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</si>
  <si>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</si>
  <si>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</si>
  <si>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</si>
  <si>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</si>
  <si>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</si>
  <si>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</si>
  <si>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</si>
  <si>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</si>
  <si>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</si>
  <si>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</si>
  <si>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</si>
  <si>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</si>
  <si>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</si>
  <si>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</si>
  <si>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</si>
  <si>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</si>
  <si>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</si>
  <si>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</si>
  <si>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</si>
  <si>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</si>
  <si>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</si>
  <si>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</si>
  <si>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</si>
  <si>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</si>
  <si>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</si>
  <si>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</si>
  <si>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</si>
  <si>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</si>
  <si>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</si>
  <si>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</si>
  <si>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</si>
  <si>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</si>
  <si>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</si>
  <si>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</si>
  <si>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</si>
  <si>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</si>
  <si>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</si>
  <si>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</si>
  <si>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</si>
  <si>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</si>
  <si>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</si>
  <si>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</si>
  <si>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</si>
  <si>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</si>
  <si>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</si>
  <si>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</si>
  <si>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</si>
  <si>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</si>
  <si>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</si>
  <si>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</si>
  <si>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</si>
  <si>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</si>
  <si>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</si>
  <si>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</si>
  <si>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</si>
  <si>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</si>
  <si>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</si>
  <si>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</si>
  <si>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</si>
  <si>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</si>
  <si>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</si>
  <si>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</si>
  <si>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</si>
  <si>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</si>
  <si>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</si>
  <si>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</si>
  <si>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</si>
  <si>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</si>
  <si>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</si>
  <si>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</si>
  <si>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</si>
  <si>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</si>
  <si>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</si>
  <si>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</si>
  <si>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</si>
  <si>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</si>
  <si>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</si>
  <si>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</si>
  <si>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</si>
  <si>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</si>
  <si>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</si>
  <si>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</si>
  <si>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</si>
  <si>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</si>
  <si>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</si>
  <si>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</si>
  <si>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</si>
  <si>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</si>
  <si>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</si>
  <si>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</si>
  <si>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</si>
  <si>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</si>
  <si>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</si>
  <si>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</si>
  <si>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</si>
  <si>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</si>
  <si>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</si>
  <si>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</si>
  <si>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</si>
  <si>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</si>
  <si>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</si>
  <si>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</si>
  <si>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</si>
  <si>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</si>
  <si>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</si>
  <si>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</si>
  <si>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</si>
  <si>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</si>
  <si>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</si>
  <si>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</si>
  <si>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</si>
  <si>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</si>
  <si>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</si>
  <si>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</si>
  <si>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</si>
  <si>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</si>
  <si>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</si>
  <si>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</si>
  <si>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</si>
  <si>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</si>
  <si>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</si>
  <si>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</si>
  <si>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</si>
  <si>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</si>
  <si>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</si>
  <si>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</si>
  <si>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</si>
  <si>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</si>
  <si>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</si>
  <si>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</si>
  <si>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</si>
  <si>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</si>
  <si>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</si>
  <si>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</si>
  <si>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</si>
  <si>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</si>
  <si>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</si>
  <si>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</si>
  <si>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</si>
  <si>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</si>
  <si>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</si>
  <si>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</si>
  <si>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</si>
  <si>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</si>
  <si>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</si>
  <si>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</si>
  <si>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</si>
  <si>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</si>
  <si>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</si>
  <si>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</si>
  <si>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</si>
  <si>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</si>
  <si>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</si>
  <si>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</si>
  <si>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</si>
  <si>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</si>
  <si>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</si>
  <si>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</si>
  <si>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</si>
  <si>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</si>
  <si>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</si>
  <si>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</si>
  <si>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</si>
  <si>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</si>
  <si>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</si>
  <si>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</si>
  <si>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</si>
  <si>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</si>
  <si>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</si>
  <si>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</si>
  <si>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</si>
  <si>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</si>
  <si>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</si>
  <si>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</si>
  <si>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</si>
  <si>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</si>
  <si>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</si>
  <si>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</si>
  <si>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</si>
  <si>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</si>
  <si>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</si>
  <si>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</si>
  <si>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</si>
  <si>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</si>
  <si>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</si>
  <si>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</si>
  <si>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</si>
  <si>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</si>
  <si>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</si>
  <si>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</si>
  <si>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</si>
  <si>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</si>
  <si>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</si>
  <si>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</si>
  <si>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</si>
  <si>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</si>
  <si>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</si>
  <si>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</si>
  <si>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</si>
  <si>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</si>
  <si>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</si>
  <si>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</si>
  <si>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</si>
  <si>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</si>
  <si>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</si>
  <si>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</si>
  <si>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</si>
  <si>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</si>
  <si>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</si>
  <si>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</si>
  <si>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</si>
  <si>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</si>
  <si>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</si>
  <si>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</si>
  <si>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</si>
  <si>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</si>
  <si>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</si>
  <si>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</si>
  <si>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</si>
  <si>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</si>
  <si>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</si>
  <si>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</si>
  <si>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</si>
  <si>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</si>
  <si>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</si>
  <si>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</si>
  <si>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</si>
  <si>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</si>
  <si>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</si>
  <si>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</si>
  <si>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</si>
  <si>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</si>
  <si>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</si>
  <si>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</si>
  <si>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</si>
  <si>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</si>
  <si>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</si>
  <si>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</si>
  <si>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</si>
  <si>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</si>
  <si>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</si>
  <si>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</si>
  <si>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</si>
  <si>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</si>
  <si>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</si>
  <si>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</si>
  <si>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</si>
  <si>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</si>
  <si>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</si>
  <si>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</si>
  <si>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</si>
  <si>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</si>
  <si>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</si>
  <si>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</si>
  <si>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</si>
  <si>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</si>
  <si>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</si>
  <si>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</si>
  <si>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</si>
  <si>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</si>
  <si>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</si>
  <si>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</si>
  <si>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</si>
  <si>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</si>
  <si>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</si>
  <si>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</si>
  <si>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</si>
  <si>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</si>
  <si>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</si>
  <si>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</si>
  <si>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</si>
  <si>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</si>
  <si>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</si>
  <si>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</si>
  <si>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</si>
  <si>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</si>
  <si>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</si>
  <si>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</si>
  <si>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</si>
  <si>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</si>
  <si>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</si>
  <si>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</si>
  <si>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</si>
  <si>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</si>
  <si>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</si>
  <si>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</si>
  <si>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</si>
  <si>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</si>
  <si>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</si>
  <si>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</si>
  <si>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</si>
  <si>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</si>
  <si>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</si>
  <si>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</si>
  <si>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</si>
  <si>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</si>
  <si>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</si>
  <si>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</si>
  <si>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</si>
  <si>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</si>
  <si>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</si>
  <si>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</si>
  <si>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</si>
  <si>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</si>
  <si>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</si>
  <si>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</si>
  <si>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</si>
  <si>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</si>
  <si>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</si>
  <si>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</si>
  <si>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</si>
  <si>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</si>
  <si>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</si>
  <si>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</si>
  <si>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</si>
  <si>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</si>
  <si>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</si>
  <si>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</si>
  <si>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</si>
  <si>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</si>
  <si>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</si>
  <si>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</si>
  <si>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</si>
  <si>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</si>
  <si>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</si>
  <si>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</si>
  <si>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</si>
  <si>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</si>
  <si>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</si>
  <si>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</si>
  <si>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</si>
  <si>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</si>
  <si>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</si>
  <si>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</si>
  <si>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</si>
  <si>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</si>
  <si>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</si>
  <si>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</si>
  <si>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</si>
  <si>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</si>
  <si>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</si>
  <si>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</si>
  <si>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</si>
  <si>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</si>
  <si>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</si>
  <si>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</si>
  <si>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</si>
  <si>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</si>
  <si>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</si>
  <si>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</si>
  <si>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</si>
  <si>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</si>
  <si>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</si>
  <si>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</si>
  <si>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</si>
  <si>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</si>
  <si>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</si>
  <si>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</si>
  <si>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</si>
  <si>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</si>
  <si>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</si>
  <si>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</si>
  <si>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</si>
  <si>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</si>
  <si>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</si>
  <si>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</si>
  <si>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</si>
  <si>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</si>
  <si>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</si>
  <si>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</si>
  <si>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</si>
  <si>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</si>
  <si>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</si>
  <si>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</si>
  <si>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</si>
  <si>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</si>
  <si>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</si>
  <si>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</si>
  <si>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</si>
  <si>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</si>
  <si>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</si>
  <si>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</si>
  <si>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</si>
  <si>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</si>
  <si>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</si>
  <si>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</si>
  <si>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</si>
  <si>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</si>
  <si>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</si>
  <si>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</si>
  <si>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</si>
  <si>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</si>
  <si>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</si>
  <si>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</si>
  <si>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</si>
  <si>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</si>
  <si>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</si>
  <si>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</si>
  <si>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</si>
  <si>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</si>
  <si>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</si>
  <si>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</si>
  <si>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</si>
  <si>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</si>
  <si>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</si>
  <si>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</si>
  <si>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</si>
  <si>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</si>
  <si>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</si>
  <si>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</si>
  <si>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</si>
  <si>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</si>
  <si>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</si>
  <si>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</si>
  <si>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</si>
  <si>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</si>
  <si>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</si>
  <si>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</si>
  <si>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</si>
  <si>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</si>
  <si>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</si>
  <si>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</si>
  <si>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</si>
  <si>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</si>
  <si>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</si>
  <si>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</si>
  <si>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</si>
  <si>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</si>
  <si>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</si>
  <si>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</si>
  <si>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</si>
  <si>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</si>
  <si>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</si>
  <si>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</si>
  <si>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</si>
  <si>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</si>
  <si>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</si>
  <si>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</si>
  <si>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</si>
  <si>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</si>
  <si>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</si>
  <si>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</si>
  <si>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</si>
  <si>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</si>
  <si>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</si>
  <si>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</si>
  <si>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</si>
  <si>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</si>
  <si>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</si>
  <si>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</si>
  <si>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</si>
  <si>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</si>
  <si>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</si>
  <si>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</si>
  <si>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</si>
  <si>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</si>
  <si>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</si>
  <si>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</si>
  <si>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</si>
  <si>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</si>
  <si>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</si>
  <si>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</si>
  <si>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</si>
  <si>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</si>
  <si>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</si>
  <si>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</si>
  <si>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</si>
  <si>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</si>
  <si>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</si>
  <si>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</si>
  <si>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</si>
  <si>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</si>
  <si>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</si>
  <si>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</si>
  <si>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</si>
  <si>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</si>
  <si>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</si>
  <si>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</si>
  <si>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</si>
  <si>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</si>
  <si>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</si>
  <si>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</si>
  <si>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</si>
  <si>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</si>
  <si>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</si>
  <si>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</si>
  <si>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</si>
  <si>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</si>
  <si>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</si>
  <si>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</si>
  <si>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</si>
  <si>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</si>
  <si>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</si>
  <si>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</si>
  <si>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</si>
  <si>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</si>
  <si>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</si>
  <si>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</si>
  <si>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</si>
  <si>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</si>
  <si>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</si>
  <si>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</si>
  <si>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</si>
  <si>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</si>
  <si>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</si>
  <si>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</si>
  <si>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</si>
  <si>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</si>
  <si>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</si>
  <si>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</si>
  <si>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</si>
  <si>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</si>
  <si>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</si>
  <si>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</si>
  <si>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</si>
  <si>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</si>
  <si>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</si>
  <si>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</si>
  <si>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</si>
  <si>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</si>
  <si>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</si>
  <si>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</si>
  <si>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</si>
  <si>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</si>
  <si>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</si>
  <si>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</si>
  <si>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</si>
  <si>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</si>
  <si>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</si>
  <si>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</si>
  <si>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</si>
  <si>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</si>
  <si>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</si>
  <si>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</si>
  <si>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</si>
  <si>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</si>
  <si>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</si>
  <si>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</si>
  <si>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</si>
  <si>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</si>
  <si>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</si>
  <si>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</si>
  <si>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</si>
  <si>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</si>
  <si>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</si>
  <si>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</si>
  <si>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</si>
  <si>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</si>
  <si>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</si>
  <si>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</si>
  <si>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</si>
  <si>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</si>
  <si>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</si>
  <si>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</si>
  <si>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</si>
  <si>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</si>
  <si>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</si>
  <si>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</si>
  <si>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</si>
  <si>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</si>
  <si>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</si>
  <si>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</si>
  <si>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</si>
  <si>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</si>
  <si>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</si>
  <si>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</si>
  <si>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</si>
  <si>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</si>
  <si>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</si>
  <si>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</si>
  <si>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</si>
  <si>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</si>
  <si>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</si>
  <si>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</si>
  <si>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</si>
  <si>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</si>
  <si>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</si>
  <si>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</si>
  <si>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</si>
  <si>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</si>
  <si>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</si>
  <si>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</si>
  <si>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</si>
  <si>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</si>
  <si>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</si>
  <si>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</si>
  <si>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</si>
  <si>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</si>
  <si>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</si>
  <si>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</si>
  <si>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</si>
  <si>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</si>
  <si>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</si>
  <si>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</si>
  <si>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</si>
  <si>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</si>
  <si>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</si>
  <si>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</si>
  <si>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</si>
  <si>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</si>
  <si>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</si>
  <si>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</si>
  <si>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</si>
  <si>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</si>
  <si>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</si>
  <si>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</si>
  <si>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</si>
  <si>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</si>
  <si>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</si>
  <si>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</si>
  <si>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</si>
  <si>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</si>
  <si>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</si>
  <si>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</si>
  <si>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</si>
  <si>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</si>
  <si>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</si>
  <si>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</si>
  <si>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</si>
  <si>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</si>
  <si>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</si>
  <si>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</si>
  <si>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</si>
  <si>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</si>
  <si>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</si>
  <si>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</si>
  <si>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</si>
  <si>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</si>
  <si>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</si>
  <si>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</si>
  <si>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</si>
  <si>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</si>
  <si>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</si>
  <si>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</si>
  <si>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</si>
  <si>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</si>
  <si>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</si>
  <si>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</si>
  <si>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</si>
  <si>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</si>
  <si>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</si>
  <si>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</si>
  <si>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</si>
  <si>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</si>
  <si>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</si>
  <si>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</si>
  <si>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</si>
  <si>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</si>
  <si>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</si>
  <si>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</si>
  <si>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</si>
  <si>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</si>
  <si>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</si>
  <si>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</si>
  <si>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</si>
  <si>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</si>
  <si>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</si>
  <si>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</si>
  <si>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</si>
  <si>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</si>
  <si>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</si>
  <si>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</si>
  <si>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</si>
  <si>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</si>
  <si>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</si>
  <si>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</si>
  <si>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</si>
  <si>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</si>
  <si>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</si>
  <si>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</si>
  <si>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</si>
  <si>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</si>
  <si>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</si>
  <si>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</si>
  <si>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</si>
  <si>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</si>
  <si>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</si>
  <si>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</si>
  <si>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</si>
  <si>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</si>
  <si>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</si>
  <si>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</si>
  <si>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</si>
  <si>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</si>
  <si>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</si>
  <si>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</si>
  <si>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</si>
  <si>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</si>
  <si>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</si>
  <si>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</si>
  <si>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</si>
  <si>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</si>
  <si>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</si>
  <si>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</si>
  <si>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</si>
  <si>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</si>
  <si>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</si>
  <si>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</si>
  <si>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</si>
  <si>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</si>
  <si>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</si>
  <si>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</si>
  <si>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</si>
  <si>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</si>
  <si>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</si>
  <si>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</si>
  <si>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</si>
  <si>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</si>
  <si>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</si>
  <si>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</si>
  <si>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</si>
  <si>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</si>
  <si>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</si>
  <si>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</si>
  <si>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</si>
  <si>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</si>
  <si>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</si>
  <si>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</si>
  <si>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</si>
  <si>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</si>
  <si>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</si>
  <si>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</si>
  <si>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</si>
  <si>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</si>
  <si>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</si>
  <si>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</si>
  <si>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</si>
  <si>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</si>
  <si>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</si>
  <si>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</si>
  <si>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</si>
  <si>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</si>
  <si>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</si>
  <si>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</si>
  <si>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</si>
  <si>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</si>
  <si>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</si>
  <si>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</si>
  <si>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</si>
  <si>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</si>
  <si>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</si>
  <si>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</si>
  <si>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</si>
  <si>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</si>
  <si>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</si>
  <si>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</si>
  <si>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</si>
  <si>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</si>
  <si>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</si>
  <si>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</si>
  <si>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</si>
  <si>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</si>
  <si>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</si>
  <si>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</si>
  <si>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</si>
  <si>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</si>
  <si>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</si>
  <si>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</si>
  <si>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</si>
  <si>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</si>
  <si>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</si>
  <si>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</si>
  <si>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</si>
  <si>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</si>
  <si>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</si>
  <si>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</si>
  <si>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</si>
  <si>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</si>
  <si>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</si>
  <si>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</si>
  <si>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</si>
  <si>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</si>
  <si>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</si>
  <si>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</si>
  <si>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</si>
  <si>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</si>
  <si>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</si>
  <si>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</si>
  <si>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</si>
  <si>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</si>
  <si>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</si>
  <si>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</si>
  <si>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</si>
  <si>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</si>
  <si>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</si>
  <si>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</si>
  <si>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</si>
  <si>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</si>
  <si>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</si>
  <si>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</si>
  <si>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</si>
  <si>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</si>
  <si>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</si>
  <si>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</si>
  <si>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</si>
  <si>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</si>
  <si>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</si>
  <si>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</si>
  <si>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</si>
  <si>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</si>
  <si>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</si>
  <si>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</si>
  <si>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</si>
  <si>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</si>
  <si>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</si>
  <si>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</si>
  <si>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</si>
  <si>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</si>
  <si>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</si>
  <si>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</si>
  <si>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</si>
  <si>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</si>
  <si>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</si>
  <si>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</si>
  <si>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</si>
  <si>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</si>
  <si>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</si>
  <si>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</si>
  <si>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</si>
  <si>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</si>
  <si>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</si>
  <si>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</si>
  <si>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</si>
  <si>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</si>
  <si>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</si>
  <si>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</si>
  <si>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</si>
  <si>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</si>
  <si>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</si>
  <si>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</si>
  <si>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</si>
  <si>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</si>
  <si>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</si>
  <si>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</si>
  <si>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</si>
  <si>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</si>
  <si>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</si>
  <si>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</si>
  <si>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</si>
  <si>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</si>
  <si>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</si>
  <si>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</si>
  <si>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</si>
  <si>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</si>
  <si>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</si>
  <si>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</si>
  <si>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</si>
  <si>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</si>
  <si>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</si>
  <si>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</si>
  <si>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</si>
  <si>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</si>
  <si>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</si>
  <si>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</si>
  <si>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</si>
  <si>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</si>
  <si>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</si>
  <si>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</si>
  <si>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</si>
  <si>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</si>
  <si>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</si>
  <si>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</si>
  <si>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</si>
  <si>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</si>
  <si>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</si>
  <si>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</si>
  <si>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</si>
  <si>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</si>
  <si>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</si>
  <si>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</si>
  <si>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</si>
  <si>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</si>
  <si>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</si>
  <si>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</si>
  <si>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</si>
  <si>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</si>
  <si>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</si>
  <si>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</si>
  <si>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</si>
  <si>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</si>
  <si>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</si>
  <si>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</si>
  <si>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</si>
  <si>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</si>
  <si>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</si>
  <si>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</si>
  <si>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</si>
  <si>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</si>
  <si>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</si>
  <si>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</si>
  <si>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</si>
  <si>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</si>
  <si>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</si>
  <si>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</si>
  <si>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</si>
  <si>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</si>
  <si>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</si>
  <si>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</si>
  <si>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</si>
  <si>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</si>
  <si>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</si>
  <si>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</si>
  <si>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</si>
  <si>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</si>
  <si>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</si>
  <si>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</si>
  <si>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</si>
  <si>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</si>
  <si>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</si>
  <si>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</si>
  <si>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</si>
  <si>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</si>
  <si>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</si>
  <si>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</si>
  <si>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</si>
  <si>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</si>
  <si>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</si>
  <si>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</si>
  <si>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</si>
  <si>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</si>
  <si>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</si>
  <si>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</si>
  <si>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</si>
  <si>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</si>
  <si>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</si>
  <si>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</si>
  <si>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</si>
  <si>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</si>
  <si>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</si>
  <si>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</si>
  <si>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</si>
  <si>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</si>
  <si>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</si>
  <si>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</si>
  <si>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</si>
  <si>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</si>
  <si>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</si>
  <si>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</si>
  <si>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</si>
  <si>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</si>
  <si>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</si>
  <si>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</si>
  <si>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</si>
  <si>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</si>
  <si>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</si>
  <si>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</si>
  <si>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</si>
  <si>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</si>
  <si>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</si>
  <si>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</si>
  <si>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</si>
  <si>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</si>
  <si>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</si>
  <si>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</si>
  <si>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</si>
  <si>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</si>
  <si>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</si>
  <si>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</si>
  <si>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</si>
  <si>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</si>
  <si>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</si>
  <si>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</si>
  <si>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</si>
  <si>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</si>
  <si>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</si>
  <si>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</si>
  <si>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</si>
  <si>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</si>
  <si>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</si>
  <si>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</si>
  <si>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</si>
  <si>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</si>
  <si>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</si>
  <si>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</si>
  <si>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</si>
  <si>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</si>
  <si>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</si>
  <si>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</si>
  <si>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</si>
  <si>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</si>
  <si>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</si>
  <si>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</si>
  <si>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</si>
  <si>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</si>
  <si>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</si>
  <si>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</si>
  <si>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</si>
  <si>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</si>
  <si>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</si>
  <si>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</si>
  <si>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</si>
  <si>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</si>
  <si>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</si>
  <si>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</si>
  <si>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</si>
  <si>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</si>
  <si>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</si>
  <si>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</si>
  <si>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</si>
  <si>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</si>
  <si>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</si>
  <si>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</si>
  <si>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</si>
  <si>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</si>
  <si>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</si>
  <si>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</si>
  <si>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</si>
  <si>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</si>
  <si>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</si>
  <si>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</si>
  <si>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</si>
  <si>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</si>
  <si>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</si>
  <si>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</si>
  <si>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</si>
  <si>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</si>
  <si>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</si>
  <si>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</si>
  <si>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</si>
  <si>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</si>
  <si>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</si>
  <si>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</si>
  <si>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</si>
  <si>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</si>
  <si>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</si>
  <si>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</si>
  <si>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</si>
  <si>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</si>
  <si>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</si>
  <si>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</si>
  <si>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</si>
  <si>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</si>
  <si>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</si>
  <si>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</si>
  <si>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</si>
  <si>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</si>
  <si>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</si>
  <si>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</si>
  <si>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</si>
  <si>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</si>
  <si>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</si>
  <si>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</si>
  <si>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</si>
  <si>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</si>
  <si>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</si>
  <si>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</si>
  <si>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</si>
  <si>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</si>
  <si>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</si>
  <si>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</si>
  <si>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</si>
  <si>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</si>
  <si>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</si>
  <si>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</si>
  <si>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</si>
  <si>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</si>
  <si>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</si>
  <si>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</si>
  <si>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</si>
  <si>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</si>
  <si>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</si>
  <si>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</si>
  <si>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</si>
  <si>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</si>
  <si>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</si>
  <si>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</si>
  <si>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</si>
  <si>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</si>
  <si>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</si>
  <si>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</si>
  <si>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</si>
  <si>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</si>
  <si>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</si>
  <si>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</si>
  <si>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</si>
  <si>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</si>
  <si>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</si>
  <si>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</si>
  <si>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</si>
  <si>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</si>
  <si>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</si>
  <si>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</si>
  <si>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</si>
  <si>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</si>
  <si>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</si>
  <si>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</si>
  <si>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</si>
  <si>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</si>
  <si>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</si>
  <si>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</si>
  <si>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</si>
  <si>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</si>
  <si>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</si>
  <si>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</si>
  <si>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</si>
  <si>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</si>
  <si>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</si>
  <si>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</si>
  <si>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</si>
  <si>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</si>
  <si>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</si>
  <si>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</si>
  <si>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</si>
  <si>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</si>
  <si>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</si>
  <si>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</si>
  <si>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</si>
  <si>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</si>
  <si>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</si>
  <si>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</si>
  <si>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</si>
  <si>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</si>
  <si>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</si>
  <si>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</si>
  <si>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</si>
  <si>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</si>
  <si>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</si>
  <si>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</si>
  <si>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</si>
  <si>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</si>
  <si>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</si>
  <si>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</si>
  <si>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</si>
  <si>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</si>
  <si>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</si>
  <si>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</si>
  <si>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</si>
  <si>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</si>
  <si>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</si>
  <si>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</si>
  <si>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</si>
  <si>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</si>
  <si>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</si>
  <si>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</si>
  <si>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</si>
  <si>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</si>
  <si>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</si>
  <si>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</si>
  <si>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</si>
  <si>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</si>
  <si>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</si>
  <si>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</si>
  <si>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</si>
  <si>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</si>
  <si>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</si>
  <si>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</si>
  <si>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</si>
  <si>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</si>
  <si>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</si>
  <si>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</si>
  <si>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</si>
  <si>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</si>
  <si>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</si>
  <si>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</si>
  <si>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</si>
  <si>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</si>
  <si>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</si>
  <si>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</si>
  <si>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</si>
  <si>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</si>
  <si>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</si>
  <si>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</si>
  <si>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</si>
  <si>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</si>
  <si>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</si>
  <si>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</si>
  <si>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</si>
  <si>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</si>
  <si>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</si>
  <si>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</si>
  <si>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</si>
  <si>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</si>
  <si>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</si>
  <si>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</si>
  <si>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</si>
  <si>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</si>
  <si>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</si>
  <si>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</si>
  <si>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</si>
  <si>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</si>
  <si>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</si>
  <si>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</si>
  <si>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</si>
  <si>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</si>
  <si>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</si>
  <si>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</si>
  <si>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</si>
  <si>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</si>
  <si>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</si>
  <si>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</si>
  <si>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</si>
  <si>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</si>
  <si>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</si>
  <si>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</si>
  <si>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</si>
  <si>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</si>
  <si>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</si>
  <si>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</si>
  <si>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</si>
  <si>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</si>
  <si>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</si>
  <si>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</si>
  <si>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</si>
  <si>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</si>
  <si>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</si>
  <si>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</si>
  <si>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</si>
  <si>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</si>
  <si>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</si>
  <si>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</si>
  <si>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</si>
  <si>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</si>
  <si>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</si>
  <si>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</si>
  <si>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</si>
  <si>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</si>
  <si>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</si>
  <si>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</si>
  <si>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</si>
  <si>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</si>
  <si>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</si>
  <si>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</si>
  <si>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</si>
  <si>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</si>
  <si>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</si>
  <si>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</si>
  <si>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</si>
  <si>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</si>
  <si>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</si>
  <si>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</si>
  <si>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</si>
  <si>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</si>
  <si>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</si>
  <si>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</si>
  <si>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</si>
  <si>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</si>
  <si>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</si>
  <si>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</si>
  <si>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</si>
  <si>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</si>
  <si>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</si>
  <si>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</si>
  <si>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</si>
  <si>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</si>
  <si>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</si>
  <si>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</si>
  <si>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</si>
  <si>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</si>
  <si>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</si>
  <si>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</si>
  <si>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</si>
  <si>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</si>
  <si>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</si>
  <si>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</si>
  <si>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</si>
  <si>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</si>
  <si>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</si>
  <si>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</si>
  <si>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</si>
  <si>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</si>
  <si>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</si>
  <si>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</si>
  <si>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</si>
  <si>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</si>
  <si>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</si>
  <si>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</si>
  <si>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</si>
  <si>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</si>
  <si>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</si>
  <si>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</si>
  <si>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</si>
  <si>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</si>
  <si>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</si>
  <si>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</si>
  <si>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</si>
  <si>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</si>
  <si>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</si>
  <si>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</si>
  <si>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</si>
  <si>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</si>
  <si>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</si>
  <si>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</si>
  <si>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</si>
  <si>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</si>
  <si>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</si>
  <si>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</si>
  <si>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</si>
  <si>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</si>
  <si>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</si>
  <si>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</si>
  <si>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</si>
  <si>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</si>
  <si>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</si>
  <si>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</si>
  <si>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</si>
  <si>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</si>
  <si>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</si>
  <si>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</si>
  <si>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</si>
  <si>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</si>
  <si>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</si>
  <si>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</si>
  <si>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</si>
  <si>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</si>
  <si>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</si>
  <si>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</si>
  <si>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</si>
  <si>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</si>
  <si>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</si>
  <si>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</si>
  <si>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</si>
  <si>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</si>
  <si>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</si>
  <si>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</si>
  <si>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</si>
  <si>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</si>
  <si>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</si>
  <si>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</si>
  <si>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</si>
  <si>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</si>
  <si>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</si>
  <si>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</si>
  <si>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</si>
  <si>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</si>
  <si>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</si>
  <si>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</si>
  <si>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</si>
  <si>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</si>
  <si>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</si>
  <si>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</si>
  <si>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</si>
  <si>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</si>
  <si>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</si>
  <si>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</si>
  <si>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</si>
  <si>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</si>
  <si>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</si>
  <si>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</si>
  <si>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</si>
  <si>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</si>
  <si>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</si>
  <si>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</si>
  <si>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</si>
  <si>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</si>
  <si>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</si>
  <si>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</si>
  <si>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</si>
  <si>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</si>
  <si>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</si>
  <si>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</si>
  <si>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</si>
  <si>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</si>
  <si>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</si>
  <si>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</si>
  <si>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</si>
  <si>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</si>
  <si>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</si>
  <si>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</si>
  <si>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</si>
  <si>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</si>
  <si>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</si>
  <si>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</si>
  <si>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</si>
  <si>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</si>
  <si>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</si>
  <si>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</si>
  <si>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</si>
  <si>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</si>
  <si>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</si>
  <si>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</si>
  <si>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</si>
  <si>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</si>
  <si>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</si>
  <si>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</si>
  <si>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</si>
  <si>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</si>
  <si>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</si>
  <si>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</si>
  <si>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</si>
  <si>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</si>
  <si>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</si>
  <si>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</si>
  <si>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</si>
  <si>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</si>
  <si>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</si>
  <si>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</si>
  <si>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</si>
  <si>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</si>
  <si>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</si>
  <si>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</si>
  <si>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</si>
  <si>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</si>
  <si>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</si>
  <si>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</si>
  <si>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</si>
  <si>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</si>
  <si>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</si>
  <si>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</si>
  <si>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</si>
  <si>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</si>
  <si>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</si>
  <si>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</si>
  <si>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</si>
  <si>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</si>
  <si>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</si>
  <si>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</si>
  <si>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</si>
  <si>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</si>
  <si>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</si>
  <si>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</si>
  <si>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</si>
  <si>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</si>
  <si>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</si>
  <si>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</si>
  <si>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</si>
  <si>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</si>
  <si>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</si>
  <si>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</si>
  <si>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</si>
  <si>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</si>
  <si>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</si>
  <si>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</si>
  <si>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</si>
  <si>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</si>
  <si>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</si>
  <si>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</si>
  <si>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</si>
  <si>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</si>
  <si>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</si>
  <si>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</si>
  <si>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</si>
  <si>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</si>
  <si>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</si>
  <si>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</si>
  <si>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</si>
  <si>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</si>
  <si>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</si>
  <si>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</si>
  <si>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</si>
  <si>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</si>
  <si>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</si>
  <si>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</si>
  <si>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</si>
  <si>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</si>
  <si>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</si>
  <si>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</si>
  <si>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</si>
  <si>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</si>
  <si>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</si>
  <si>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</si>
  <si>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</si>
  <si>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</si>
  <si>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</si>
  <si>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</si>
  <si>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</si>
  <si>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</si>
  <si>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</si>
  <si>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</si>
  <si>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</si>
  <si>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</si>
  <si>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</si>
  <si>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</si>
  <si>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</si>
  <si>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</si>
  <si>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</si>
  <si>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</si>
  <si>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</si>
  <si>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</si>
  <si>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</si>
  <si>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</si>
  <si>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</si>
  <si>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</si>
  <si>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</si>
  <si>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</si>
  <si>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</si>
  <si>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</si>
  <si>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</si>
  <si>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</si>
  <si>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</si>
  <si>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</si>
  <si>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</si>
  <si>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</si>
  <si>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</si>
  <si>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</si>
  <si>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</si>
  <si>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</si>
  <si>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</si>
  <si>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</si>
  <si>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</si>
  <si>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</si>
  <si>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</si>
  <si>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</si>
  <si>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</si>
  <si>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</si>
  <si>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</si>
  <si>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</si>
  <si>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</si>
  <si>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</si>
  <si>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</si>
  <si>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</si>
  <si>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</si>
  <si>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</si>
  <si>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</si>
  <si>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</si>
  <si>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</si>
  <si>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</si>
  <si>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</si>
  <si>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</si>
  <si>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</si>
  <si>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</si>
  <si>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</si>
  <si>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</si>
  <si>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</si>
  <si>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</si>
  <si>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</si>
  <si>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</si>
  <si>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</si>
  <si>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</si>
  <si>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</si>
  <si>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</si>
  <si>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</si>
  <si>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</si>
  <si>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</si>
  <si>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</si>
  <si>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</si>
  <si>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</si>
  <si>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</si>
  <si>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</si>
  <si>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</si>
  <si>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</si>
  <si>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</si>
  <si>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</si>
  <si>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</si>
  <si>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</si>
  <si>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</si>
  <si>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</si>
  <si>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</si>
  <si>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</si>
  <si>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</si>
  <si>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</si>
  <si>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</si>
  <si>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</si>
  <si>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</si>
  <si>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</si>
  <si>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</si>
  <si>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</si>
  <si>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</si>
  <si>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</si>
  <si>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</si>
  <si>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</si>
  <si>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</si>
  <si>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</si>
  <si>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</si>
  <si>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</si>
  <si>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</si>
  <si>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</si>
  <si>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</si>
  <si>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</si>
  <si>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</si>
  <si>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</si>
  <si>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</si>
  <si>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</si>
  <si>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</si>
  <si>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</si>
  <si>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</si>
  <si>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</si>
  <si>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</si>
  <si>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</si>
  <si>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</si>
  <si>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</si>
  <si>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</si>
  <si>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</si>
  <si>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</si>
  <si>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</si>
  <si>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</si>
  <si>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</si>
  <si>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</si>
  <si>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</si>
  <si>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</si>
  <si>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</si>
  <si>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</si>
  <si>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</si>
  <si>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</si>
  <si>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</si>
  <si>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</si>
  <si>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</si>
  <si>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</si>
  <si>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</si>
  <si>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</si>
  <si>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</si>
  <si>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</si>
  <si>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</si>
  <si>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</si>
  <si>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</si>
  <si>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</si>
  <si>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</si>
  <si>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</si>
  <si>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</si>
  <si>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</si>
  <si>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</si>
  <si>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</si>
  <si>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</si>
  <si>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</si>
  <si>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</si>
  <si>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</si>
  <si>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</si>
  <si>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</si>
  <si>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</si>
  <si>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</si>
  <si>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</si>
  <si>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</si>
  <si>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</si>
  <si>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</si>
  <si>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</si>
  <si>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</si>
  <si>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</si>
  <si>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</si>
  <si>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</si>
  <si>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</si>
  <si>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</si>
  <si>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</si>
  <si>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</si>
  <si>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</si>
  <si>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</si>
  <si>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</si>
  <si>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</si>
  <si>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</si>
  <si>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</si>
  <si>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</si>
  <si>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</si>
  <si>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</si>
  <si>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</si>
  <si>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</si>
  <si>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</si>
  <si>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</si>
  <si>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</si>
  <si>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</si>
  <si>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</si>
  <si>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</si>
  <si>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</si>
  <si>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</si>
  <si>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</si>
  <si>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</si>
  <si>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</si>
  <si>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</si>
  <si>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</si>
  <si>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</si>
  <si>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</si>
  <si>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</si>
  <si>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</si>
  <si>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</si>
  <si>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</si>
  <si>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</si>
  <si>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</si>
  <si>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</si>
  <si>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</si>
  <si>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</si>
  <si>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</si>
  <si>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</si>
  <si>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</si>
  <si>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</si>
  <si>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</si>
  <si>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</si>
  <si>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</si>
  <si>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</si>
  <si>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</si>
  <si>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</si>
  <si>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</si>
  <si>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</si>
  <si>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</si>
  <si>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</si>
  <si>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</si>
  <si>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</si>
  <si>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</si>
  <si>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</si>
  <si>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</si>
  <si>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</si>
  <si>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</si>
  <si>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</si>
  <si>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</si>
  <si>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</si>
  <si>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</si>
  <si>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</si>
  <si>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</si>
  <si>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</si>
  <si>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</si>
  <si>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</si>
  <si>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</si>
  <si>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</si>
  <si>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</si>
  <si>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</si>
  <si>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</si>
  <si>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</si>
  <si>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</si>
  <si>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</si>
  <si>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</si>
  <si>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</si>
  <si>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</si>
  <si>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</si>
  <si>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</si>
  <si>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</si>
  <si>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</si>
  <si>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</si>
  <si>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</si>
  <si>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</si>
  <si>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</si>
  <si>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</si>
  <si>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</si>
  <si>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</si>
  <si>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</si>
  <si>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</si>
  <si>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</si>
  <si>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</si>
  <si>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</si>
  <si>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</si>
  <si>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</si>
  <si>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</si>
  <si>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</si>
  <si>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</si>
  <si>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</si>
  <si>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</si>
  <si>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</si>
  <si>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</si>
  <si>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</si>
  <si>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</si>
  <si>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</si>
  <si>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</si>
  <si>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</si>
  <si>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</si>
  <si>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</si>
  <si>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</si>
  <si>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</si>
  <si>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</si>
  <si>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</si>
  <si>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</si>
  <si>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</si>
  <si>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</si>
  <si>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</si>
  <si>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</si>
  <si>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</si>
  <si>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</si>
  <si>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</si>
  <si>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</si>
  <si>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</si>
  <si>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</si>
  <si>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</si>
  <si>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</si>
  <si>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</si>
  <si>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</si>
  <si>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</si>
  <si>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</si>
  <si>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</si>
  <si>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</si>
  <si>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</si>
  <si>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</si>
  <si>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</si>
  <si>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</si>
  <si>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</si>
  <si>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</si>
  <si>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</si>
  <si>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</si>
  <si>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</si>
  <si>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</si>
  <si>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</si>
  <si>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</si>
  <si>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</si>
  <si>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</si>
  <si>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</si>
  <si>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</si>
  <si>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</si>
  <si>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</si>
  <si>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</si>
  <si>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</si>
  <si>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</si>
  <si>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</si>
  <si>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</si>
  <si>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</si>
  <si>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</si>
  <si>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</si>
  <si>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</si>
  <si>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</si>
  <si>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</si>
  <si>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</si>
  <si>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</si>
  <si>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</si>
  <si>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</si>
  <si>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</si>
  <si>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</si>
  <si>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</si>
  <si>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</si>
  <si>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</si>
  <si>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</si>
  <si>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</si>
  <si>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</si>
  <si>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</si>
  <si>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</si>
  <si>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</si>
  <si>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</si>
  <si>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</si>
  <si>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</si>
  <si>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</si>
  <si>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</si>
  <si>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</si>
  <si>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</si>
  <si>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</si>
  <si>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</si>
  <si>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</si>
  <si>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</si>
  <si>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</si>
  <si>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</si>
  <si>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</si>
  <si>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</si>
  <si>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</si>
  <si>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</si>
  <si>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</si>
  <si>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</si>
  <si>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</si>
  <si>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</si>
  <si>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</si>
  <si>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</si>
  <si>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</si>
  <si>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</si>
  <si>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</si>
  <si>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</si>
  <si>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</si>
  <si>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</si>
  <si>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</si>
  <si>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</si>
  <si>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</si>
  <si>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</si>
  <si>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</si>
  <si>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</si>
  <si>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</si>
  <si>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</si>
  <si>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</si>
  <si>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</si>
  <si>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</si>
  <si>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</si>
  <si>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</si>
  <si>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</si>
  <si>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</si>
  <si>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</si>
  <si>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</si>
  <si>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</si>
  <si>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</si>
  <si>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</si>
  <si>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</si>
  <si>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</si>
  <si>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</si>
  <si>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</si>
  <si>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</si>
  <si>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</si>
  <si>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</si>
  <si>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</si>
  <si>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</si>
  <si>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</si>
  <si>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</si>
  <si>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</si>
  <si>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</si>
  <si>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</si>
  <si>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</si>
  <si>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</si>
  <si>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</si>
  <si>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</si>
  <si>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</si>
  <si>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</si>
  <si>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</si>
  <si>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</si>
  <si>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</si>
  <si>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</si>
  <si>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</si>
  <si>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</si>
  <si>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</si>
  <si>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</si>
  <si>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</si>
  <si>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</si>
  <si>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</si>
  <si>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</si>
  <si>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</si>
  <si>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</si>
  <si>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</si>
  <si>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</si>
  <si>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</si>
  <si>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</si>
  <si>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</si>
  <si>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</si>
  <si>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</si>
  <si>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</si>
  <si>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</si>
  <si>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</si>
  <si>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</si>
  <si>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</si>
  <si>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</si>
  <si>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</si>
  <si>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</si>
  <si>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</si>
  <si>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</si>
  <si>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</si>
  <si>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</si>
  <si>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</si>
  <si>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</si>
  <si>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</si>
  <si>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</si>
  <si>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</si>
  <si>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</si>
  <si>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</si>
  <si>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</si>
  <si>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</si>
  <si>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</si>
  <si>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</si>
  <si>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</si>
  <si>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</si>
  <si>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</si>
  <si>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</si>
  <si>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</si>
  <si>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</si>
  <si>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</si>
  <si>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</si>
  <si>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</si>
  <si>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</si>
  <si>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</si>
  <si>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</si>
  <si>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</si>
  <si>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</si>
  <si>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</si>
  <si>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</si>
  <si>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</si>
  <si>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</si>
  <si>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</si>
  <si>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</si>
  <si>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</si>
  <si>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</si>
  <si>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</si>
  <si>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</si>
  <si>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</si>
  <si>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</si>
  <si>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</si>
  <si>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</si>
  <si>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</si>
  <si>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</si>
  <si>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</si>
  <si>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</si>
  <si>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</si>
  <si>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</si>
  <si>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</si>
  <si>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</si>
  <si>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</si>
  <si>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</si>
  <si>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</si>
  <si>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</si>
  <si>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</si>
  <si>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</si>
  <si>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</si>
  <si>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</si>
  <si>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</si>
  <si>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</si>
  <si>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</si>
  <si>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</si>
  <si>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</si>
  <si>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</si>
  <si>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</si>
  <si>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</si>
  <si>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</si>
  <si>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</si>
  <si>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</si>
  <si>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</si>
  <si>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</si>
  <si>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</si>
  <si>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</si>
  <si>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</si>
  <si>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</si>
  <si>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</si>
  <si>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</si>
  <si>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</si>
  <si>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</si>
  <si>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</si>
  <si>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</si>
  <si>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</si>
  <si>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</si>
  <si>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</si>
  <si>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</si>
  <si>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</si>
  <si>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</si>
  <si>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</si>
  <si>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</si>
  <si>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</si>
  <si>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</si>
  <si>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</si>
  <si>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</si>
  <si>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</si>
  <si>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</si>
  <si>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</si>
  <si>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</si>
  <si>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</si>
  <si>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</si>
  <si>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</si>
  <si>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</si>
  <si>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</si>
  <si>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</si>
  <si>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</si>
  <si>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</si>
  <si>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</si>
  <si>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</si>
  <si>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</si>
  <si>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</si>
  <si>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</si>
  <si>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</si>
  <si>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</si>
  <si>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</si>
  <si>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</si>
  <si>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</si>
  <si>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</si>
  <si>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</si>
  <si>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</si>
  <si>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</si>
  <si>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</si>
  <si>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</si>
  <si>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</si>
  <si>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</si>
  <si>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</si>
  <si>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</si>
  <si>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</si>
  <si>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</si>
  <si>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</si>
  <si>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</si>
  <si>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</si>
  <si>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</si>
  <si>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</si>
  <si>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</si>
  <si>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</si>
  <si>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</si>
  <si>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</si>
  <si>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</si>
  <si>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</si>
  <si>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</si>
  <si>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</si>
  <si>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</si>
  <si>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</si>
  <si>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</si>
  <si>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</si>
  <si>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</si>
  <si>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</si>
  <si>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</si>
  <si>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</si>
  <si>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</si>
  <si>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</si>
  <si>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</si>
  <si>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</si>
  <si>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</si>
  <si>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</si>
  <si>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</si>
  <si>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</si>
  <si>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</si>
  <si>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</si>
  <si>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</si>
  <si>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</si>
  <si>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</si>
  <si>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</si>
  <si>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</si>
  <si>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</si>
  <si>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</si>
  <si>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</si>
  <si>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</si>
  <si>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</si>
  <si>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</si>
  <si>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</si>
  <si>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</si>
  <si>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</si>
  <si>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</si>
  <si>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</si>
  <si>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</si>
  <si>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</si>
  <si>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</si>
  <si>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</si>
  <si>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</si>
  <si>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</si>
  <si>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</si>
  <si>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</si>
  <si>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</si>
  <si>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</si>
  <si>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</si>
  <si>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</si>
  <si>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</si>
  <si>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</si>
  <si>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</si>
  <si>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</si>
  <si>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</si>
  <si>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</si>
  <si>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</si>
  <si>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</si>
  <si>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</si>
  <si>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</si>
  <si>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</si>
  <si>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</si>
  <si>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</si>
  <si>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</si>
  <si>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</si>
  <si>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</si>
  <si>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</si>
  <si>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</si>
  <si>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</si>
  <si>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</si>
  <si>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</si>
  <si>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</si>
  <si>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</si>
  <si>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</si>
  <si>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</si>
  <si>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</si>
  <si>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</si>
  <si>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</si>
  <si>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</si>
  <si>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</si>
  <si>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</si>
  <si>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</si>
  <si>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</si>
  <si>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</si>
  <si>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</si>
  <si>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</si>
  <si>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</si>
  <si>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</si>
  <si>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</si>
  <si>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</si>
  <si>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</si>
  <si>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</si>
  <si>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</si>
  <si>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</si>
  <si>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</si>
  <si>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</si>
  <si>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</si>
  <si>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</si>
  <si>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</si>
  <si>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</si>
  <si>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</si>
  <si>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</si>
  <si>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</si>
  <si>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</si>
  <si>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</si>
  <si>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</si>
  <si>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</si>
  <si>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</si>
  <si>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</si>
  <si>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</si>
  <si>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</si>
  <si>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</si>
  <si>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</si>
  <si>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</si>
  <si>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</si>
  <si>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</si>
  <si>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</si>
  <si>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</si>
  <si>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</si>
  <si>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</si>
  <si>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</si>
  <si>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</si>
  <si>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</si>
  <si>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</si>
  <si>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</si>
  <si>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</si>
  <si>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</si>
  <si>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</si>
  <si>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</si>
  <si>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</si>
  <si>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</si>
  <si>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</si>
  <si>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</si>
  <si>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</si>
  <si>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</si>
  <si>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</si>
  <si>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</si>
  <si>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</si>
  <si>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</si>
  <si>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</si>
  <si>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</si>
  <si>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</si>
  <si>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</si>
  <si>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</si>
  <si>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</si>
  <si>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</si>
  <si>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</si>
  <si>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</si>
  <si>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</si>
  <si>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</si>
  <si>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</si>
  <si>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</si>
  <si>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</si>
  <si>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</si>
  <si>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</si>
  <si>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</si>
  <si>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</si>
  <si>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</si>
  <si>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</si>
  <si>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</si>
  <si>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</si>
  <si>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</si>
  <si>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</si>
  <si>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</si>
  <si>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</si>
  <si>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</si>
  <si>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</si>
  <si>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</si>
  <si>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</si>
  <si>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</si>
  <si>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</si>
  <si>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</si>
  <si>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</si>
  <si>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</si>
  <si>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</si>
  <si>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</si>
  <si>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</si>
  <si>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</si>
  <si>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</si>
  <si>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</si>
  <si>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</si>
  <si>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</si>
  <si>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</si>
  <si>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</si>
  <si>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</si>
  <si>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</si>
  <si>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</si>
  <si>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</si>
  <si>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</si>
  <si>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</si>
  <si>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</si>
  <si>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</si>
  <si>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</si>
  <si>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</si>
  <si>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</si>
  <si>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</si>
  <si>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</si>
  <si>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</si>
  <si>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</si>
  <si>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</si>
  <si>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</si>
  <si>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</si>
  <si>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</si>
  <si>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</si>
  <si>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</si>
  <si>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</si>
  <si>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</si>
  <si>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</si>
  <si>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</si>
  <si>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</si>
  <si>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</si>
  <si>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</si>
  <si>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</si>
  <si>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</si>
  <si>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</si>
  <si>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</si>
  <si>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</si>
  <si>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</si>
  <si>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</si>
  <si>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</si>
  <si>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</si>
  <si>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</si>
  <si>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</si>
  <si>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</si>
  <si>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</si>
  <si>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</si>
  <si>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</si>
  <si>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</si>
  <si>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</si>
  <si>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</si>
  <si>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</si>
  <si>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</si>
  <si>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</si>
  <si>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</si>
  <si>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</si>
  <si>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</si>
  <si>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</si>
  <si>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</si>
  <si>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</si>
  <si>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</si>
  <si>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</si>
  <si>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</si>
  <si>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</si>
  <si>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</si>
  <si>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</si>
  <si>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</si>
  <si>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</si>
  <si>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</si>
  <si>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</si>
  <si>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</si>
  <si>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</si>
  <si>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</si>
  <si>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</si>
  <si>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</si>
  <si>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</si>
  <si>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</si>
  <si>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</si>
  <si>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</si>
  <si>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</si>
  <si>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</si>
  <si>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</si>
  <si>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</si>
  <si>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</si>
  <si>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</si>
  <si>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</si>
  <si>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</si>
  <si>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</si>
  <si>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</si>
  <si>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</si>
  <si>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</si>
  <si>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</si>
  <si>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</si>
  <si>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</si>
  <si>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</si>
  <si>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</si>
  <si>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</si>
  <si>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</si>
  <si>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</si>
  <si>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</si>
  <si>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</si>
  <si>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</si>
  <si>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</si>
  <si>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</si>
  <si>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</si>
  <si>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</si>
  <si>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</si>
  <si>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</si>
  <si>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</si>
  <si>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</si>
  <si>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</si>
  <si>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</si>
  <si>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</si>
  <si>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</si>
  <si>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</si>
  <si>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</si>
  <si>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</si>
  <si>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</si>
  <si>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</si>
  <si>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</si>
  <si>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</si>
  <si>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</si>
  <si>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</si>
  <si>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</si>
  <si>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</si>
  <si>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</si>
  <si>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</si>
  <si>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</si>
  <si>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</si>
  <si>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</si>
  <si>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</si>
  <si>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</si>
  <si>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</si>
  <si>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</si>
  <si>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</si>
  <si>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</si>
  <si>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</si>
  <si>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</si>
  <si>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</si>
  <si>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</si>
  <si>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</si>
  <si>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</si>
  <si>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</si>
  <si>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</si>
  <si>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</si>
  <si>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</si>
  <si>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</si>
  <si>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</si>
  <si>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</si>
  <si>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</si>
  <si>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</si>
  <si>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</si>
  <si>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</si>
  <si>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</si>
  <si>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</si>
  <si>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</si>
  <si>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</si>
  <si>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</si>
  <si>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</si>
  <si>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</si>
  <si>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</si>
  <si>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</si>
  <si>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</si>
  <si>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</si>
  <si>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</si>
  <si>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</si>
  <si>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</si>
  <si>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</si>
  <si>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</si>
  <si>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</si>
  <si>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</si>
  <si>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</si>
  <si>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</si>
  <si>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</si>
  <si>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</si>
  <si>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</si>
  <si>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</si>
  <si>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</si>
  <si>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</si>
  <si>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</si>
  <si>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</si>
  <si>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</si>
  <si>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</si>
  <si>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</si>
  <si>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</si>
  <si>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</si>
  <si>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</si>
  <si>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</si>
  <si>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</si>
  <si>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</si>
  <si>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</si>
  <si>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</si>
  <si>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</si>
  <si>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</si>
  <si>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</si>
  <si>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</si>
  <si>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</si>
  <si>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</si>
  <si>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</si>
  <si>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</si>
  <si>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</si>
  <si>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</si>
  <si>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</si>
  <si>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</si>
  <si>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</si>
  <si>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</si>
  <si>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</si>
  <si>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</si>
  <si>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</si>
  <si>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</si>
  <si>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</si>
  <si>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</si>
  <si>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</si>
  <si>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</si>
  <si>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</si>
  <si>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</si>
  <si>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</si>
  <si>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</si>
  <si>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</si>
  <si>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</si>
  <si>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</si>
  <si>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</si>
  <si>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</si>
  <si>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</si>
  <si>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</si>
  <si>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</si>
  <si>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</si>
  <si>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</si>
  <si>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</si>
  <si>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</si>
  <si>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</si>
  <si>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</si>
  <si>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</si>
  <si>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</si>
  <si>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</si>
  <si>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</si>
  <si>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</si>
  <si>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</si>
  <si>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</si>
  <si>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</si>
  <si>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</si>
  <si>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</si>
  <si>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</si>
  <si>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</si>
  <si>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</si>
  <si>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</si>
  <si>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</si>
  <si>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</si>
  <si>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</si>
  <si>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</si>
  <si>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</si>
  <si>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</si>
  <si>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</si>
  <si>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</si>
  <si>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</si>
  <si>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</si>
  <si>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</si>
  <si>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</si>
  <si>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</si>
  <si>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</si>
  <si>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</si>
  <si>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</si>
  <si>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</si>
  <si>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</si>
  <si>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</si>
  <si>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</si>
  <si>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</si>
  <si>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</si>
  <si>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</si>
  <si>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</si>
  <si>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</si>
  <si>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</si>
  <si>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</si>
  <si>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</si>
  <si>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</si>
  <si>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</si>
  <si>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</si>
  <si>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</si>
  <si>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</si>
  <si>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</si>
  <si>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</si>
  <si>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</si>
  <si>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</si>
  <si>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</si>
  <si>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</si>
  <si>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</si>
  <si>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</si>
  <si>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</si>
  <si>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</si>
  <si>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</si>
  <si>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</si>
  <si>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</si>
  <si>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</si>
  <si>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</si>
  <si>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</si>
  <si>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</si>
  <si>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</si>
  <si>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</si>
  <si>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</si>
  <si>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</si>
  <si>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</si>
  <si>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</si>
  <si>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</si>
  <si>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</si>
  <si>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</si>
  <si>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</si>
  <si>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</si>
  <si>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</si>
  <si>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</si>
  <si>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</si>
  <si>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</si>
  <si>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</si>
  <si>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</si>
  <si>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</si>
  <si>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</si>
  <si>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</si>
  <si>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</si>
  <si>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</si>
  <si>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</si>
  <si>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</si>
  <si>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</si>
  <si>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</si>
  <si>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</si>
  <si>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</si>
  <si>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</si>
  <si>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</si>
  <si>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</si>
  <si>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</si>
  <si>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</si>
  <si>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</si>
  <si>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</si>
  <si>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</si>
  <si>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</si>
  <si>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</si>
  <si>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</si>
  <si>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</si>
  <si>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</si>
  <si>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</si>
  <si>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</si>
  <si>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</si>
  <si>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</si>
  <si>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</si>
  <si>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</si>
  <si>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</si>
  <si>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</si>
  <si>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</si>
  <si>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</si>
  <si>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</si>
  <si>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</si>
  <si>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</si>
  <si>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</si>
  <si>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</si>
  <si>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</si>
  <si>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</si>
  <si>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</si>
  <si>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</si>
  <si>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</si>
  <si>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</si>
  <si>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</si>
  <si>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</si>
  <si>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</si>
  <si>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</si>
  <si>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</si>
  <si>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</si>
  <si>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</si>
  <si>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</si>
  <si>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</si>
  <si>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</si>
  <si>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</si>
  <si>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</si>
  <si>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</si>
  <si>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</si>
  <si>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</si>
  <si>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</si>
  <si>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</si>
  <si>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</si>
  <si>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</si>
  <si>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</si>
  <si>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</si>
  <si>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</si>
  <si>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</si>
  <si>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</si>
  <si>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</si>
  <si>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</si>
  <si>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</si>
  <si>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</si>
  <si>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</si>
  <si>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</si>
  <si>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</si>
  <si>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</si>
  <si>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</si>
  <si>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</si>
  <si>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</si>
  <si>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</si>
  <si>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</si>
  <si>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</si>
  <si>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</si>
  <si>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</si>
  <si>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</si>
  <si>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</si>
  <si>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</si>
  <si>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</si>
  <si>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</si>
  <si>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</si>
  <si>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</si>
  <si>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</si>
  <si>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</si>
  <si>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</si>
  <si>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</si>
  <si>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</si>
  <si>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</si>
  <si>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</si>
  <si>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</si>
  <si>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</si>
  <si>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</si>
  <si>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</si>
  <si>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</si>
  <si>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</si>
  <si>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</si>
  <si>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</si>
  <si>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</si>
  <si>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</si>
  <si>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</si>
  <si>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</si>
  <si>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</si>
  <si>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</si>
  <si>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</si>
  <si>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</si>
  <si>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</si>
  <si>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</si>
  <si>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</si>
  <si>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</si>
  <si>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</si>
  <si>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</si>
  <si>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</si>
  <si>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</si>
  <si>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</si>
  <si>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</si>
  <si>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</si>
  <si>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</si>
  <si>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</si>
  <si>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</si>
  <si>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</si>
  <si>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</si>
  <si>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</si>
  <si>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</si>
  <si>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</si>
  <si>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</si>
  <si>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</si>
  <si>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</si>
  <si>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</si>
  <si>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</si>
  <si>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</si>
  <si>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</si>
  <si>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</si>
  <si>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</si>
  <si>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</si>
  <si>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</si>
  <si>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</si>
  <si>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</si>
  <si>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</si>
  <si>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</si>
  <si>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</si>
  <si>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</si>
  <si>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</si>
  <si>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</si>
  <si>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</si>
  <si>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</si>
  <si>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</si>
  <si>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</si>
  <si>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</si>
  <si>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</si>
  <si>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</si>
  <si>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</si>
  <si>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</si>
  <si>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</si>
  <si>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</si>
  <si>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</si>
  <si>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</si>
  <si>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</si>
  <si>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</si>
  <si>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</si>
  <si>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</si>
  <si>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</si>
  <si>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</si>
  <si>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</si>
  <si>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</si>
  <si>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</si>
  <si>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</si>
  <si>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</si>
  <si>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</si>
  <si>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</si>
  <si>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</si>
  <si>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</si>
  <si>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</si>
  <si>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</si>
  <si>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</si>
  <si>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</si>
  <si>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</si>
  <si>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</si>
  <si>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</si>
  <si>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</si>
  <si>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</si>
  <si>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</si>
  <si>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</si>
  <si>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</si>
  <si>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</si>
  <si>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</si>
  <si>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</si>
  <si>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</si>
  <si>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</si>
  <si>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</si>
  <si>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</si>
  <si>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</si>
  <si>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</si>
  <si>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</si>
  <si>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</si>
  <si>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</si>
  <si>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</si>
  <si>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</si>
  <si>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</si>
  <si>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</si>
  <si>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</si>
  <si>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</si>
  <si>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</si>
  <si>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</si>
  <si>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</si>
  <si>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</si>
  <si>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</si>
  <si>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</si>
  <si>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</si>
  <si>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</si>
  <si>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</si>
  <si>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</si>
  <si>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</si>
  <si>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</si>
  <si>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</si>
  <si>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</si>
  <si>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</si>
  <si>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</si>
  <si>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</si>
  <si>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</si>
  <si>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</si>
  <si>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</si>
  <si>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</si>
  <si>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</si>
  <si>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</si>
  <si>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</si>
  <si>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</si>
  <si>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</si>
  <si>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</si>
  <si>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</si>
  <si>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</si>
  <si>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</si>
  <si>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</si>
  <si>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</si>
  <si>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</si>
  <si>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</si>
  <si>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</si>
  <si>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</si>
  <si>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</si>
  <si>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</si>
  <si>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</si>
  <si>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</si>
  <si>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</si>
  <si>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</si>
  <si>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</si>
  <si>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</si>
  <si>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</si>
  <si>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</si>
  <si>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</si>
  <si>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</si>
  <si>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</si>
  <si>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</si>
  <si>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</si>
  <si>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</si>
  <si>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</si>
  <si>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</si>
  <si>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</si>
  <si>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</si>
  <si>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</si>
  <si>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</si>
  <si>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</si>
  <si>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</si>
  <si>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</si>
  <si>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</si>
  <si>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</si>
  <si>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</si>
  <si>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</si>
  <si>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</si>
  <si>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</si>
  <si>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</si>
  <si>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</si>
  <si>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</si>
  <si>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</si>
  <si>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</si>
  <si>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</si>
  <si>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</si>
  <si>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</si>
  <si>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</si>
  <si>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</si>
  <si>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</si>
  <si>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</si>
  <si>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</si>
  <si>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</si>
  <si>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</si>
  <si>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</si>
  <si>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</si>
  <si>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</si>
  <si>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</si>
  <si>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</si>
  <si>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</si>
  <si>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</si>
  <si>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</si>
  <si>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</si>
  <si>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</si>
  <si>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</si>
  <si>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</si>
  <si>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</si>
  <si>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</si>
  <si>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</si>
  <si>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</si>
  <si>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</si>
  <si>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</si>
  <si>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</si>
  <si>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</si>
  <si>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</si>
  <si>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</si>
  <si>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</si>
  <si>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</si>
  <si>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</si>
  <si>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</si>
  <si>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</si>
  <si>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</si>
  <si>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</si>
  <si>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</si>
  <si>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</si>
  <si>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</si>
  <si>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</si>
  <si>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</si>
  <si>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</si>
  <si>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</si>
  <si>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</si>
  <si>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</si>
  <si>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</si>
  <si>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</si>
  <si>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</si>
  <si>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</si>
  <si>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</si>
  <si>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</si>
  <si>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</si>
  <si>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</si>
  <si>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</si>
  <si>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</si>
  <si>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</si>
  <si>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</si>
  <si>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</si>
  <si>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</si>
  <si>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</si>
  <si>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</si>
  <si>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</si>
  <si>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</si>
  <si>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</si>
  <si>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</si>
  <si>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</si>
  <si>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</si>
  <si>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</si>
  <si>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</si>
  <si>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</si>
  <si>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</si>
  <si>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</si>
  <si>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</si>
  <si>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</si>
  <si>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</si>
  <si>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</si>
  <si>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</si>
  <si>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</si>
  <si>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</si>
  <si>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</si>
  <si>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</si>
  <si>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</si>
  <si>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</si>
  <si>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</si>
  <si>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</si>
  <si>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</si>
  <si>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</si>
  <si>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</si>
  <si>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</si>
  <si>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</si>
  <si>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</si>
  <si>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</si>
  <si>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</si>
  <si>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</si>
  <si>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</si>
  <si>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</si>
  <si>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</si>
  <si>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</si>
  <si>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</si>
  <si>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</si>
  <si>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</si>
  <si>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</si>
  <si>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</si>
  <si>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</si>
  <si>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</si>
  <si>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</si>
  <si>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</si>
  <si>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</si>
  <si>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</si>
  <si>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</si>
  <si>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</si>
  <si>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</si>
  <si>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</si>
  <si>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</si>
  <si>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</si>
  <si>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</si>
  <si>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</si>
  <si>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</si>
  <si>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</si>
  <si>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</si>
  <si>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</si>
  <si>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</si>
  <si>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</si>
  <si>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</si>
  <si>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</si>
  <si>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</si>
  <si>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</si>
  <si>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</si>
  <si>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</si>
  <si>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</si>
  <si>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</si>
  <si>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</si>
  <si>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</si>
  <si>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</si>
  <si>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</si>
  <si>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</si>
  <si>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</si>
  <si>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</si>
  <si>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</si>
  <si>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</si>
  <si>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</si>
  <si>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</si>
  <si>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</si>
  <si>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</si>
  <si>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</si>
  <si>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</si>
  <si>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</si>
  <si>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</si>
  <si>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</si>
  <si>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</si>
  <si>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</si>
  <si>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</si>
  <si>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</si>
  <si>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</si>
  <si>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</si>
  <si>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</si>
  <si>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</si>
  <si>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</si>
  <si>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</si>
  <si>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</si>
  <si>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</si>
  <si>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</si>
  <si>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</si>
  <si>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</si>
  <si>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</si>
  <si>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</si>
  <si>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</si>
  <si>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</si>
  <si>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</si>
  <si>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</si>
  <si>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</si>
  <si>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</si>
  <si>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</si>
  <si>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</si>
  <si>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</si>
  <si>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</si>
  <si>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</si>
  <si>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</si>
  <si>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</si>
  <si>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</si>
  <si>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</si>
  <si>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</si>
  <si>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</si>
  <si>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</si>
  <si>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</si>
  <si>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</si>
  <si>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</si>
  <si>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</si>
  <si>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</si>
  <si>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</si>
  <si>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</si>
  <si>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</si>
  <si>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</si>
  <si>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</si>
  <si>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</si>
  <si>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</si>
  <si>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</si>
  <si>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</si>
  <si>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</si>
  <si>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</si>
  <si>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</si>
  <si>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</si>
  <si>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</si>
  <si>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</si>
  <si>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</si>
  <si>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</si>
  <si>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</si>
  <si>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</si>
  <si>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</si>
  <si>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</si>
  <si>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</si>
  <si>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</si>
  <si>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</si>
  <si>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</si>
  <si>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</si>
  <si>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</si>
  <si>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</si>
  <si>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</si>
  <si>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</si>
  <si>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</si>
  <si>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</si>
  <si>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</si>
  <si>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</si>
  <si>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</si>
  <si>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</si>
  <si>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</si>
  <si>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</si>
  <si>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</si>
  <si>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</si>
  <si>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</si>
  <si>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</si>
  <si>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</si>
  <si>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</si>
  <si>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</si>
  <si>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</si>
  <si>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</si>
  <si>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</si>
  <si>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</si>
  <si>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</si>
  <si>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</si>
  <si>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</si>
  <si>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</si>
  <si>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</si>
  <si>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</si>
  <si>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</si>
  <si>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</si>
  <si>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</si>
  <si>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</si>
  <si>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</si>
  <si>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</si>
  <si>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</si>
  <si>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</si>
  <si>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</si>
  <si>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</si>
  <si>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</si>
  <si>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</si>
  <si>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</si>
  <si>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</si>
  <si>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</si>
  <si>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</si>
  <si>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</si>
  <si>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</si>
  <si>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</si>
  <si>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</si>
  <si>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</si>
  <si>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</si>
  <si>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</si>
  <si>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</si>
  <si>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</si>
  <si>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</si>
  <si>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</si>
  <si>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</si>
  <si>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</si>
  <si>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</si>
  <si>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</si>
  <si>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</si>
  <si>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</si>
  <si>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</si>
  <si>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</si>
  <si>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</si>
  <si>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</si>
  <si>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</si>
  <si>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</si>
  <si>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</si>
  <si>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</si>
  <si>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</si>
  <si>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</si>
  <si>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</si>
  <si>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</si>
  <si>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</si>
  <si>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</si>
  <si>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</si>
  <si>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</si>
  <si>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</si>
  <si>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</si>
  <si>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</si>
  <si>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</si>
  <si>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</si>
  <si>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</si>
  <si>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</si>
  <si>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</si>
  <si>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</si>
  <si>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</si>
  <si>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</si>
  <si>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</si>
  <si>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</si>
  <si>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</si>
  <si>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</si>
  <si>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</si>
  <si>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</si>
  <si>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</si>
  <si>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</si>
  <si>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</si>
  <si>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</si>
  <si>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</si>
  <si>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</si>
  <si>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</si>
  <si>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</si>
  <si>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</si>
  <si>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</si>
  <si>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</si>
  <si>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</si>
  <si>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</si>
  <si>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</si>
  <si>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</si>
  <si>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</si>
  <si>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</si>
  <si>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</si>
  <si>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</si>
  <si>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</si>
  <si>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</si>
  <si>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</si>
  <si>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</si>
  <si>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</si>
  <si>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</si>
  <si>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</si>
  <si>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</si>
  <si>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</si>
  <si>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</si>
  <si>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</si>
  <si>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</si>
  <si>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</si>
  <si>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</si>
  <si>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</si>
  <si>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</si>
  <si>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</si>
  <si>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</si>
  <si>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</si>
  <si>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</si>
  <si>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</si>
  <si>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</si>
  <si>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</si>
  <si>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</si>
  <si>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</si>
  <si>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</si>
  <si>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</si>
  <si>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</si>
  <si>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</si>
  <si>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</si>
  <si>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</si>
  <si>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</si>
  <si>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</si>
  <si>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</si>
  <si>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</si>
  <si>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</si>
  <si>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</si>
  <si>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</si>
  <si>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</si>
  <si>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</si>
  <si>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</si>
  <si>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</si>
  <si>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</si>
  <si>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</si>
  <si>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</si>
  <si>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</si>
  <si>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</si>
  <si>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</si>
  <si>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</si>
  <si>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</si>
  <si>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</si>
  <si>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</si>
  <si>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</si>
  <si>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</si>
  <si>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</si>
  <si>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</si>
  <si>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</si>
  <si>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</si>
  <si>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</si>
  <si>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</si>
  <si>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</si>
  <si>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</si>
  <si>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</si>
  <si>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</si>
  <si>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</si>
  <si>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</si>
  <si>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</si>
  <si>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</si>
  <si>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</si>
  <si>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</si>
  <si>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</si>
  <si>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</si>
  <si>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</si>
  <si>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</si>
  <si>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</si>
  <si>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</si>
  <si>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</si>
  <si>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</si>
  <si>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</si>
  <si>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</si>
  <si>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</si>
  <si>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</si>
  <si>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</si>
  <si>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</si>
  <si>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</si>
  <si>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</si>
  <si>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</si>
  <si>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</si>
  <si>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</si>
  <si>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</si>
  <si>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</si>
  <si>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</si>
  <si>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</si>
  <si>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</si>
  <si>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</si>
  <si>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</si>
  <si>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</si>
  <si>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</si>
  <si>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</si>
  <si>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</si>
  <si>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</si>
  <si>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</si>
  <si>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</si>
  <si>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</si>
  <si>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</si>
  <si>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</si>
  <si>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</si>
  <si>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</si>
  <si>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</si>
  <si>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</si>
  <si>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</si>
  <si>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</si>
  <si>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</si>
  <si>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</si>
  <si>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</si>
  <si>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</si>
  <si>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</si>
  <si>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</si>
  <si>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</si>
  <si>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</si>
  <si>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</si>
  <si>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</si>
  <si>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</si>
  <si>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</si>
  <si>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</si>
  <si>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</si>
  <si>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</si>
  <si>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</si>
  <si>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</si>
  <si>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</si>
  <si>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</si>
  <si>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</si>
  <si>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</si>
  <si>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</si>
  <si>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</si>
  <si>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</si>
  <si>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</si>
  <si>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</si>
  <si>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</si>
  <si>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</si>
  <si>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</si>
  <si>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</si>
  <si>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</si>
  <si>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</si>
  <si>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</si>
  <si>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</si>
  <si>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</si>
  <si>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</si>
  <si>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</si>
  <si>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</si>
  <si>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</si>
  <si>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</si>
  <si>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</si>
  <si>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</si>
  <si>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</si>
  <si>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</si>
  <si>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</si>
  <si>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</si>
  <si>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</si>
  <si>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</si>
  <si>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</si>
  <si>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</si>
  <si>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</si>
  <si>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</si>
  <si>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</si>
  <si>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</si>
  <si>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</si>
  <si>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</si>
  <si>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</si>
  <si>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</si>
  <si>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</si>
  <si>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</si>
  <si>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</si>
  <si>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</si>
  <si>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</si>
  <si>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</si>
  <si>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</si>
  <si>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</si>
  <si>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</si>
  <si>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</si>
  <si>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</si>
  <si>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</si>
  <si>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</si>
  <si>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</si>
  <si>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</si>
  <si>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</si>
  <si>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</si>
  <si>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</si>
  <si>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</si>
  <si>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</si>
  <si>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</si>
  <si>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</si>
  <si>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</si>
  <si>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</si>
  <si>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</si>
  <si>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</si>
  <si>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</si>
  <si>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</si>
  <si>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</si>
  <si>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</si>
  <si>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</si>
  <si>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</si>
  <si>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</si>
  <si>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</si>
  <si>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</si>
  <si>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</si>
  <si>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</si>
  <si>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</si>
  <si>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</si>
  <si>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</si>
  <si>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</si>
  <si>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</si>
  <si>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</si>
  <si>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</si>
  <si>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</si>
  <si>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</si>
  <si>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</si>
  <si>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</si>
  <si>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</si>
  <si>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</si>
  <si>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</si>
  <si>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</si>
  <si>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</si>
  <si>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</si>
  <si>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</si>
  <si>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</si>
  <si>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</si>
  <si>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</si>
  <si>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</si>
  <si>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</si>
  <si>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</si>
  <si>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</si>
  <si>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</si>
  <si>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</si>
  <si>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</si>
  <si>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</si>
  <si>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</si>
  <si>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</si>
  <si>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</si>
  <si>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</si>
  <si>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</si>
  <si>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</si>
  <si>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</si>
  <si>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</si>
  <si>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</si>
  <si>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</si>
  <si>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</si>
  <si>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</si>
  <si>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</si>
  <si>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</si>
  <si>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</si>
  <si>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</si>
  <si>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</si>
  <si>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</si>
  <si>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</si>
  <si>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</si>
  <si>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</si>
  <si>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</si>
  <si>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</si>
  <si>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</si>
  <si>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</si>
  <si>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</si>
  <si>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</si>
  <si>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</si>
  <si>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</si>
  <si>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</si>
  <si>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</si>
  <si>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</si>
  <si>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</si>
  <si>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</si>
  <si>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</si>
  <si>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</si>
  <si>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</si>
  <si>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</si>
  <si>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</si>
  <si>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</si>
  <si>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</si>
  <si>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</si>
  <si>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</si>
  <si>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</si>
  <si>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</si>
  <si>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</si>
  <si>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</si>
  <si>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</si>
  <si>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</si>
  <si>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</si>
  <si>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</si>
  <si>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</si>
  <si>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</si>
  <si>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</si>
  <si>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</si>
  <si>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</si>
  <si>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</si>
  <si>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</si>
  <si>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</si>
  <si>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</si>
  <si>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</si>
  <si>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</si>
  <si>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</si>
  <si>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</si>
  <si>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</si>
  <si>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</si>
  <si>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</si>
  <si>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</si>
  <si>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</si>
  <si>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</si>
  <si>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</si>
  <si>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</si>
  <si>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</si>
  <si>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</si>
  <si>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</si>
  <si>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</si>
  <si>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</si>
  <si>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</si>
  <si>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</si>
  <si>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</si>
  <si>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</si>
  <si>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</si>
  <si>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</si>
  <si>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</si>
  <si>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</si>
  <si>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</si>
  <si>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</si>
  <si>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</si>
  <si>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</si>
  <si>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</si>
  <si>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</si>
  <si>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</si>
  <si>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</si>
  <si>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</si>
  <si>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</si>
  <si>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</si>
  <si>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</si>
  <si>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</si>
  <si>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</si>
  <si>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</si>
  <si>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</si>
  <si>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</si>
  <si>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</si>
  <si>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</si>
  <si>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</si>
  <si>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</si>
  <si>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</si>
  <si>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</si>
  <si>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</si>
  <si>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</si>
  <si>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</si>
  <si>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</si>
  <si>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</si>
  <si>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</si>
  <si>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</si>
  <si>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</si>
  <si>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</si>
  <si>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</si>
  <si>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</si>
  <si>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</si>
  <si>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</si>
  <si>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</si>
  <si>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</si>
  <si>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</si>
  <si>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</si>
  <si>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</si>
  <si>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</si>
  <si>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</si>
  <si>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</si>
  <si>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</si>
  <si>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</si>
  <si>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</si>
  <si>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</si>
  <si>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</si>
  <si>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</si>
  <si>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</si>
  <si>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</si>
  <si>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</si>
  <si>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</si>
  <si>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</si>
  <si>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</si>
  <si>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</si>
  <si>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</si>
  <si>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</si>
  <si>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</si>
  <si>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</si>
  <si>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</si>
  <si>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</si>
  <si>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</si>
  <si>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</si>
  <si>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</si>
  <si>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</si>
  <si>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</si>
  <si>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</si>
  <si>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</si>
  <si>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</si>
  <si>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</si>
  <si>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</si>
  <si>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</si>
  <si>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</si>
  <si>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</si>
  <si>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</si>
  <si>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</si>
  <si>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</si>
  <si>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</si>
  <si>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</si>
  <si>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</si>
  <si>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</si>
  <si>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</si>
  <si>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</si>
  <si>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</si>
  <si>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</si>
  <si>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</si>
  <si>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</si>
  <si>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</si>
  <si>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</si>
  <si>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</si>
  <si>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</si>
  <si>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</si>
  <si>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</si>
  <si>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</si>
  <si>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</si>
  <si>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</si>
  <si>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</si>
  <si>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</si>
  <si>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</si>
  <si>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</si>
  <si>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</si>
  <si>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</si>
  <si>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</si>
  <si>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</si>
  <si>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</si>
  <si>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</si>
  <si>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</si>
  <si>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</si>
  <si>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</si>
  <si>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</si>
  <si>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</si>
  <si>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</si>
  <si>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</si>
  <si>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</si>
  <si>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</si>
  <si>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</si>
  <si>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</si>
  <si>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</si>
  <si>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</si>
  <si>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</si>
  <si>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</si>
  <si>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</si>
  <si>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</si>
  <si>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</si>
  <si>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</si>
  <si>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</si>
  <si>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</si>
  <si>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</si>
  <si>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</si>
  <si>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</si>
  <si>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</si>
  <si>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</si>
  <si>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</si>
  <si>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</si>
  <si>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</si>
  <si>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</si>
  <si>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</si>
  <si>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</si>
  <si>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</si>
  <si>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</si>
  <si>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</si>
  <si>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</si>
  <si>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</si>
  <si>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</si>
  <si>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</si>
  <si>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</si>
  <si>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</si>
  <si>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</si>
  <si>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</si>
  <si>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</si>
  <si>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</si>
  <si>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</si>
  <si>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</si>
  <si>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</si>
  <si>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</si>
  <si>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</si>
  <si>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</si>
  <si>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</si>
  <si>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</si>
  <si>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</si>
  <si>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</si>
  <si>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</si>
  <si>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</si>
  <si>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</si>
  <si>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</si>
  <si>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</si>
  <si>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</si>
  <si>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</si>
  <si>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</si>
  <si>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</si>
  <si>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</si>
  <si>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</si>
  <si>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</si>
  <si>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</si>
  <si>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</si>
  <si>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</si>
  <si>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</si>
  <si>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</si>
  <si>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</si>
  <si>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</si>
  <si>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</si>
  <si>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</si>
  <si>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</si>
  <si>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</si>
  <si>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</si>
  <si>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</si>
  <si>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</si>
  <si>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</si>
  <si>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</si>
  <si>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</si>
  <si>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</si>
  <si>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</si>
  <si>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</si>
  <si>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</si>
  <si>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</si>
  <si>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</si>
  <si>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</si>
  <si>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</si>
  <si>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</si>
  <si>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</si>
  <si>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</si>
  <si>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</si>
  <si>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</si>
  <si>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</si>
  <si>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</si>
  <si>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</si>
  <si>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</si>
  <si>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</si>
  <si>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</si>
  <si>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</si>
  <si>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</si>
  <si>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</si>
  <si>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</si>
  <si>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</si>
  <si>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</si>
  <si>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</si>
  <si>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</si>
  <si>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</si>
  <si>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</si>
  <si>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</si>
  <si>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</si>
  <si>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</si>
  <si>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</si>
  <si>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</si>
  <si>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</si>
  <si>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</si>
  <si>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</si>
  <si>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</si>
  <si>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</si>
  <si>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</si>
  <si>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</si>
  <si>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</si>
  <si>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</si>
  <si>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</si>
  <si>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</si>
  <si>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</si>
  <si>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</si>
  <si>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</si>
  <si>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</si>
  <si>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</si>
  <si>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</si>
  <si>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</si>
  <si>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</si>
  <si>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</si>
  <si>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</si>
  <si>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</si>
  <si>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</si>
  <si>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</si>
  <si>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</si>
  <si>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</si>
  <si>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</si>
  <si>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</si>
  <si>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</si>
  <si>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</si>
  <si>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</si>
  <si>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</si>
  <si>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</si>
  <si>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</si>
  <si>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</si>
  <si>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</si>
  <si>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</si>
  <si>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</si>
  <si>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</si>
  <si>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</si>
  <si>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</si>
  <si>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</si>
  <si>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</si>
  <si>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</si>
  <si>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</si>
  <si>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</si>
  <si>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</si>
  <si>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</si>
  <si>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</si>
  <si>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</si>
  <si>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</si>
  <si>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</si>
  <si>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</si>
  <si>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</si>
  <si>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</si>
  <si>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</si>
  <si>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</si>
  <si>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</si>
  <si>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</si>
  <si>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</si>
  <si>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</si>
  <si>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</si>
  <si>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</si>
  <si>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</si>
  <si>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</si>
  <si>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</si>
  <si>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</si>
  <si>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</si>
  <si>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</si>
  <si>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</si>
  <si>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</si>
  <si>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</si>
  <si>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</si>
  <si>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</si>
  <si>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</si>
  <si>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</si>
  <si>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</si>
  <si>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</si>
  <si>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</si>
  <si>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</si>
  <si>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</si>
  <si>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</si>
  <si>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</si>
  <si>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</si>
  <si>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</si>
  <si>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</si>
  <si>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</si>
  <si>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</si>
  <si>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</si>
  <si>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</si>
  <si>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</si>
  <si>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</si>
  <si>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</si>
  <si>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</si>
  <si>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</si>
  <si>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</si>
  <si>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</si>
  <si>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</si>
  <si>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</si>
  <si>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</si>
  <si>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</si>
  <si>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</si>
  <si>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</si>
  <si>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</si>
  <si>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</si>
  <si>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</si>
  <si>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</si>
  <si>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</si>
  <si>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</si>
  <si>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</si>
  <si>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</si>
  <si>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</si>
  <si>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</si>
  <si>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</si>
  <si>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</si>
  <si>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</si>
  <si>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</si>
  <si>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</si>
  <si>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</si>
  <si>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</si>
  <si>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</si>
  <si>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</si>
  <si>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</si>
  <si>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</si>
  <si>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</si>
  <si>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</si>
  <si>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</si>
  <si>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</si>
  <si>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</si>
  <si>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</si>
  <si>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</si>
  <si>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</si>
  <si>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</si>
  <si>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</si>
  <si>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</si>
  <si>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</si>
  <si>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</si>
  <si>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</si>
  <si>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</si>
  <si>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</si>
  <si>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</si>
  <si>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</si>
  <si>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</si>
  <si>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</si>
  <si>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</si>
  <si>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</si>
  <si>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</si>
  <si>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</si>
  <si>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</si>
  <si>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</si>
  <si>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</si>
  <si>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</si>
  <si>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</si>
  <si>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</si>
  <si>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</si>
  <si>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</si>
  <si>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</si>
  <si>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</si>
  <si>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</si>
  <si>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</si>
  <si>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</si>
  <si>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</si>
  <si>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</si>
  <si>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</si>
  <si>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</si>
  <si>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</si>
  <si>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</si>
  <si>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</si>
  <si>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</si>
  <si>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</si>
  <si>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</si>
  <si>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</si>
  <si>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</si>
  <si>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</si>
  <si>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</si>
  <si>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</si>
  <si>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</si>
  <si>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</si>
  <si>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</si>
  <si>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</si>
  <si>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</si>
  <si>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</si>
  <si>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</si>
  <si>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</si>
  <si>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</si>
  <si>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</si>
  <si>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</si>
  <si>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</si>
  <si>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</si>
  <si>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</si>
  <si>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</si>
  <si>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</si>
  <si>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</si>
  <si>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</si>
  <si>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</si>
  <si>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</si>
  <si>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</si>
  <si>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</si>
  <si>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</si>
  <si>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</si>
  <si>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</si>
  <si>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</si>
  <si>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</si>
  <si>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</si>
  <si>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</si>
  <si>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</si>
  <si>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</si>
  <si>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</si>
  <si>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</si>
  <si>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</si>
  <si>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</si>
  <si>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</si>
  <si>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</si>
  <si>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</si>
  <si>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</si>
  <si>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</si>
  <si>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</si>
  <si>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</si>
  <si>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</si>
  <si>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</si>
  <si>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</si>
  <si>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</si>
  <si>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</si>
  <si>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</si>
  <si>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</si>
  <si>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</si>
  <si>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</si>
  <si>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</si>
  <si>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</si>
  <si>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</si>
  <si>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</si>
  <si>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</si>
  <si>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</si>
  <si>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</si>
  <si>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</si>
  <si>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</si>
  <si>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</si>
  <si>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</si>
  <si>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</si>
  <si>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</si>
  <si>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</si>
  <si>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</si>
  <si>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</si>
  <si>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</si>
  <si>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</si>
  <si>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</si>
  <si>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</si>
  <si>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</si>
  <si>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</si>
  <si>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</si>
  <si>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</si>
  <si>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</si>
  <si>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</si>
  <si>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</si>
  <si>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</si>
  <si>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</si>
  <si>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</si>
  <si>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</si>
  <si>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</si>
  <si>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</si>
  <si>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</si>
  <si>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</si>
  <si>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</si>
  <si>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</si>
  <si>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</si>
  <si>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</si>
  <si>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</si>
  <si>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</si>
  <si>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</si>
  <si>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</si>
  <si>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</si>
  <si>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</si>
  <si>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</si>
  <si>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</si>
  <si>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</si>
  <si>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</si>
  <si>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</si>
  <si>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</si>
  <si>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</si>
  <si>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</si>
  <si>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</si>
  <si>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</si>
  <si>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</si>
  <si>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</si>
  <si>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</si>
  <si>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</si>
  <si>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</si>
  <si>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</si>
  <si>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</si>
  <si>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</si>
  <si>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</si>
  <si>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</si>
  <si>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</si>
  <si>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</si>
  <si>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</si>
  <si>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</si>
  <si>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</si>
  <si>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</si>
  <si>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</si>
  <si>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</si>
  <si>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</si>
  <si>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</si>
  <si>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</si>
  <si>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</si>
  <si>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</si>
  <si>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</si>
  <si>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</si>
  <si>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</si>
  <si>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</si>
  <si>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</si>
  <si>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</si>
  <si>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</si>
  <si>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</si>
  <si>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</si>
  <si>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</si>
  <si>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</si>
  <si>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</si>
  <si>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</si>
  <si>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</si>
  <si>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</si>
  <si>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</si>
  <si>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</si>
  <si>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</si>
  <si>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</si>
  <si>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</si>
  <si>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</si>
  <si>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</si>
  <si>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</si>
  <si>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</si>
  <si>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</si>
  <si>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</si>
  <si>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</si>
  <si>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</si>
  <si>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</si>
  <si>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</si>
  <si>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</si>
  <si>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</si>
  <si>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</si>
  <si>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</si>
  <si>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</si>
  <si>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</si>
  <si>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</si>
  <si>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</si>
  <si>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</si>
  <si>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</si>
  <si>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</si>
  <si>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</si>
  <si>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</si>
  <si>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</si>
  <si>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</si>
  <si>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</si>
  <si>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</si>
  <si>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</si>
  <si>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</si>
  <si>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</si>
  <si>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</si>
  <si>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</si>
  <si>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</si>
  <si>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</si>
  <si>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</si>
  <si>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</si>
  <si>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</si>
  <si>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</si>
  <si>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</si>
  <si>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</si>
  <si>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</si>
  <si>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</si>
  <si>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</si>
  <si>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</si>
  <si>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</si>
  <si>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</si>
  <si>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</si>
  <si>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</si>
  <si>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</si>
  <si>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</si>
  <si>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</si>
  <si>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</si>
  <si>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</si>
  <si>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</si>
  <si>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</si>
  <si>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</si>
  <si>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</si>
  <si>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</si>
  <si>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</si>
  <si>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</si>
  <si>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</si>
  <si>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</si>
  <si>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</si>
  <si>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</si>
  <si>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</si>
  <si>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</si>
  <si>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</si>
  <si>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</si>
  <si>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</si>
  <si>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</si>
  <si>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</si>
  <si>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</si>
  <si>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</si>
  <si>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</si>
  <si>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</si>
  <si>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</si>
  <si>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</si>
  <si>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</si>
  <si>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</si>
  <si>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</si>
  <si>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</si>
  <si>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</si>
  <si>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</si>
  <si>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</si>
  <si>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</si>
  <si>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</si>
  <si>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</si>
  <si>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</si>
  <si>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</si>
  <si>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</si>
  <si>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</si>
  <si>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</si>
  <si>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</si>
  <si>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</si>
  <si>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</si>
  <si>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</si>
  <si>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</si>
  <si>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</si>
  <si>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</si>
  <si>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</si>
  <si>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</si>
  <si>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</si>
  <si>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</si>
  <si>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</si>
  <si>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</si>
  <si>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</si>
  <si>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</si>
  <si>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</si>
  <si>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</si>
  <si>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</si>
  <si>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</si>
  <si>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</si>
  <si>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</si>
  <si>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</si>
  <si>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</si>
  <si>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</si>
  <si>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</si>
  <si>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</si>
  <si>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</si>
  <si>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</si>
  <si>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</si>
  <si>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</si>
  <si>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</si>
  <si>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</si>
  <si>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</si>
  <si>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</si>
  <si>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</si>
  <si>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</si>
  <si>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</si>
  <si>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</si>
  <si>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</si>
  <si>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</si>
  <si>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</si>
  <si>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</si>
  <si>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</si>
  <si>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</si>
  <si>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</si>
  <si>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</si>
  <si>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</si>
  <si>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</si>
  <si>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</si>
  <si>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</si>
  <si>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</si>
  <si>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</si>
  <si>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</si>
  <si>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</si>
  <si>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</si>
  <si>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</si>
  <si>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</si>
  <si>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</si>
  <si>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</si>
  <si>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</si>
  <si>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</si>
  <si>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</si>
  <si>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</si>
  <si>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</si>
  <si>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</si>
  <si>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</si>
  <si>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</si>
  <si>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</si>
  <si>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</si>
  <si>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</si>
  <si>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</si>
  <si>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</si>
  <si>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</si>
  <si>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</si>
  <si>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</si>
  <si>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</si>
  <si>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</si>
  <si>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</si>
  <si>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</si>
  <si>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</si>
  <si>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</si>
  <si>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</si>
  <si>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</si>
  <si>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</si>
  <si>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</si>
  <si>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</si>
  <si>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</si>
  <si>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</si>
  <si>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</si>
  <si>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</si>
  <si>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</si>
  <si>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</si>
  <si>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</si>
  <si>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</si>
  <si>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</si>
  <si>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</si>
  <si>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</si>
  <si>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</si>
  <si>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</si>
  <si>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</si>
  <si>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</si>
  <si>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</si>
  <si>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</si>
  <si>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</si>
  <si>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</si>
  <si>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</si>
  <si>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</si>
  <si>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</si>
  <si>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</si>
  <si>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</si>
  <si>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</si>
  <si>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</si>
  <si>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</si>
  <si>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</si>
  <si>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</si>
  <si>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</si>
  <si>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</si>
  <si>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</si>
  <si>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</si>
  <si>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</si>
  <si>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</si>
  <si>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</si>
  <si>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</si>
  <si>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</si>
  <si>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</si>
  <si>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</si>
  <si>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</si>
  <si>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</si>
  <si>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</si>
  <si>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</si>
  <si>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</si>
  <si>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</si>
  <si>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</si>
  <si>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</si>
  <si>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</si>
  <si>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</si>
  <si>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</si>
  <si>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</si>
  <si>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</si>
  <si>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</si>
  <si>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</si>
  <si>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</si>
  <si>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</si>
  <si>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</si>
  <si>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</si>
  <si>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</si>
  <si>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</si>
  <si>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</si>
  <si>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</si>
  <si>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</si>
  <si>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</si>
  <si>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</si>
  <si>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</si>
  <si>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</si>
  <si>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</si>
  <si>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</si>
  <si>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</si>
  <si>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</si>
  <si>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</si>
  <si>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</si>
  <si>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</si>
  <si>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</si>
  <si>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</si>
  <si>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</si>
  <si>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</si>
  <si>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</si>
  <si>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</si>
  <si>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</si>
  <si>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</si>
  <si>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</si>
  <si>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</si>
  <si>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</si>
  <si>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</si>
  <si>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</si>
  <si>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</si>
  <si>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</si>
  <si>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</si>
  <si>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</si>
  <si>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</si>
  <si>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</si>
  <si>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</si>
  <si>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</si>
  <si>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</si>
  <si>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</si>
  <si>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</si>
  <si>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</si>
  <si>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</si>
  <si>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</si>
  <si>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</si>
  <si>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</si>
  <si>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</si>
  <si>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</si>
  <si>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</si>
  <si>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</si>
  <si>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</si>
  <si>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</si>
  <si>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</si>
  <si>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</si>
  <si>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</si>
  <si>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</si>
  <si>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</si>
  <si>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</si>
  <si>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</si>
  <si>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</si>
  <si>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</si>
  <si>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</si>
  <si>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</si>
  <si>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</si>
  <si>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</si>
  <si>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</si>
  <si>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</si>
  <si>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</si>
  <si>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</si>
  <si>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</si>
  <si>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</si>
  <si>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</si>
  <si>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</si>
  <si>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</si>
  <si>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</si>
  <si>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</si>
  <si>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</si>
  <si>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</si>
  <si>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</si>
  <si>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</si>
  <si>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</si>
  <si>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</si>
  <si>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</si>
  <si>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</si>
  <si>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</si>
  <si>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</si>
  <si>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</si>
  <si>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</si>
  <si>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</si>
  <si>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</si>
  <si>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</si>
  <si>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</si>
  <si>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</si>
  <si>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</si>
  <si>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</si>
  <si>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</si>
  <si>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</si>
  <si>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</si>
  <si>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</si>
  <si>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</si>
  <si>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</si>
  <si>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</si>
  <si>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</si>
  <si>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</si>
  <si>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</si>
  <si>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</si>
  <si>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</si>
  <si>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</si>
  <si>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</si>
  <si>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</si>
  <si>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</si>
  <si>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</si>
  <si>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</si>
  <si>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</si>
  <si>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</si>
  <si>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</si>
  <si>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</si>
  <si>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</si>
  <si>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</si>
  <si>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</si>
  <si>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</si>
  <si>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</si>
  <si>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</si>
  <si>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</si>
  <si>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</si>
  <si>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</si>
  <si>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</si>
  <si>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</si>
  <si>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</si>
  <si>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</si>
  <si>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</si>
  <si>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</si>
  <si>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</si>
  <si>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</si>
  <si>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</si>
  <si>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</si>
  <si>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</si>
  <si>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</si>
  <si>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</si>
  <si>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</si>
  <si>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</si>
  <si>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</si>
  <si>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</si>
  <si>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</si>
  <si>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</si>
  <si>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</si>
  <si>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</si>
  <si>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</si>
  <si>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</si>
  <si>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</si>
  <si>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</si>
  <si>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</si>
  <si>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</si>
  <si>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</si>
  <si>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</si>
  <si>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</si>
  <si>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</si>
  <si>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</si>
  <si>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</si>
  <si>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</si>
  <si>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</si>
  <si>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</si>
  <si>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</si>
  <si>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</si>
  <si>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</si>
  <si>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</si>
  <si>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</si>
  <si>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</si>
  <si>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</si>
  <si>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</si>
  <si>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</si>
  <si>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</si>
  <si>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</si>
  <si>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</si>
  <si>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</si>
  <si>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</si>
  <si>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</si>
  <si>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</si>
  <si>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</si>
  <si>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</si>
  <si>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</si>
  <si>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</si>
  <si>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</si>
  <si>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</si>
  <si>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</si>
  <si>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</si>
  <si>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</si>
  <si>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</si>
  <si>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</si>
  <si>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</si>
  <si>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</si>
  <si>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</si>
  <si>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</si>
  <si>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</si>
  <si>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</si>
  <si>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</si>
  <si>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</si>
  <si>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</si>
  <si>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</si>
  <si>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</si>
  <si>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</si>
  <si>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</si>
  <si>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</si>
  <si>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</si>
  <si>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</si>
  <si>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</si>
  <si>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</si>
  <si>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</si>
  <si>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</si>
  <si>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</si>
  <si>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</si>
  <si>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</si>
  <si>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</si>
  <si>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</si>
  <si>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</si>
  <si>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</si>
  <si>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</si>
  <si>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</si>
  <si>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</si>
  <si>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</si>
  <si>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</si>
  <si>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</si>
  <si>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</si>
  <si>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</si>
  <si>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</si>
  <si>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</si>
  <si>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</si>
  <si>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</si>
  <si>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</si>
  <si>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</si>
  <si>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</si>
  <si>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</si>
  <si>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</si>
  <si>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</si>
  <si>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</si>
  <si>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</si>
  <si>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</si>
  <si>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</si>
  <si>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</si>
  <si>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</si>
  <si>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</si>
  <si>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</si>
  <si>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</si>
  <si>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</si>
  <si>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</si>
  <si>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</si>
  <si>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</si>
  <si>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</si>
  <si>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</si>
  <si>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</si>
  <si>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</si>
  <si>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</si>
  <si>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</si>
  <si>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</si>
  <si>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</si>
  <si>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</si>
  <si>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</si>
  <si>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</si>
  <si>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</si>
  <si>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</si>
  <si>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</si>
  <si>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</si>
  <si>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</si>
  <si>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</si>
  <si>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</si>
  <si>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</si>
  <si>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</si>
  <si>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</si>
  <si>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</si>
  <si>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</si>
  <si>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</si>
  <si>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</si>
  <si>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</si>
  <si>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</si>
  <si>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</si>
  <si>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</si>
  <si>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</si>
  <si>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</si>
  <si>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</si>
  <si>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</si>
  <si>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</si>
  <si>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</si>
  <si>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</si>
  <si>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</si>
  <si>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</si>
  <si>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</si>
  <si>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</si>
  <si>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</si>
  <si>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</si>
  <si>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</si>
  <si>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</si>
  <si>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</si>
  <si>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</si>
  <si>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</si>
  <si>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</si>
  <si>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</si>
  <si>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</si>
  <si>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</si>
  <si>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</si>
  <si>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</si>
  <si>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</si>
  <si>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</si>
  <si>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</si>
  <si>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</si>
  <si>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</si>
  <si>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</si>
  <si>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</si>
  <si>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</si>
  <si>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</si>
  <si>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</si>
  <si>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</si>
  <si>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</si>
  <si>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</si>
  <si>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</si>
  <si>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</si>
  <si>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</si>
  <si>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</si>
  <si>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</si>
  <si>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</si>
  <si>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</si>
  <si>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</si>
  <si>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</si>
  <si>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</si>
  <si>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</si>
  <si>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</si>
  <si>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</si>
  <si>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</si>
  <si>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</si>
  <si>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</si>
  <si>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</si>
  <si>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</si>
  <si>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</si>
  <si>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</si>
  <si>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</si>
  <si>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</si>
  <si>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</si>
  <si>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</si>
  <si>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</si>
  <si>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</si>
  <si>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</si>
  <si>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</si>
  <si>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</si>
  <si>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</si>
  <si>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</si>
  <si>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</si>
  <si>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</si>
  <si>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</si>
  <si>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</si>
  <si>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</si>
  <si>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</si>
  <si>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</si>
  <si>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</si>
  <si>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</si>
  <si>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</si>
  <si>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</si>
  <si>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</si>
  <si>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</si>
  <si>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</si>
  <si>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</si>
  <si>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</si>
  <si>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</si>
  <si>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</si>
  <si>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</si>
  <si>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</si>
  <si>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</si>
  <si>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</si>
  <si>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</si>
  <si>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</si>
  <si>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</si>
  <si>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</si>
  <si>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</si>
  <si>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</si>
  <si>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</si>
  <si>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</si>
  <si>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</si>
  <si>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</si>
  <si>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</si>
  <si>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</si>
  <si>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</si>
  <si>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</si>
  <si>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</si>
  <si>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</si>
  <si>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</si>
  <si>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</si>
  <si>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</si>
  <si>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</si>
  <si>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</si>
  <si>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</si>
  <si>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</si>
  <si>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</si>
  <si>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</si>
  <si>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</si>
  <si>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</si>
  <si>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</si>
  <si>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</si>
  <si>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</si>
  <si>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</si>
  <si>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</si>
  <si>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</si>
  <si>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</si>
  <si>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</si>
  <si>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</si>
  <si>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</si>
  <si>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</si>
  <si>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</si>
  <si>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</si>
  <si>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</si>
  <si>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</si>
  <si>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</si>
  <si>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</si>
  <si>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</si>
  <si>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</si>
  <si>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</si>
  <si>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</si>
  <si>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</si>
  <si>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</si>
  <si>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</si>
  <si>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</si>
  <si>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</si>
  <si>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</si>
  <si>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</si>
  <si>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</si>
  <si>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</si>
  <si>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</si>
  <si>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</si>
  <si>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</si>
  <si>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</si>
  <si>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</si>
  <si>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</si>
  <si>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</si>
  <si>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</si>
  <si>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</si>
  <si>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</si>
  <si>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</si>
  <si>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</si>
  <si>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</si>
  <si>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</si>
  <si>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</si>
  <si>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</si>
  <si>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</si>
  <si>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</si>
  <si>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</si>
  <si>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</si>
  <si>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</si>
  <si>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</si>
  <si>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</si>
  <si>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</si>
  <si>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</si>
  <si>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</si>
  <si>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</si>
  <si>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</si>
  <si>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</si>
  <si>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</si>
  <si>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</si>
  <si>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</si>
  <si>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</si>
  <si>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</si>
  <si>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</si>
  <si>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</si>
  <si>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</si>
  <si>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</si>
  <si>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</si>
  <si>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</si>
  <si>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</si>
  <si>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</si>
  <si>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</si>
  <si>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</si>
  <si>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</si>
  <si>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</si>
  <si>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</si>
  <si>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</si>
  <si>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</si>
  <si>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</si>
  <si>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</si>
  <si>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</si>
  <si>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</si>
  <si>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</si>
  <si>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</si>
  <si>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</si>
  <si>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</si>
  <si>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</si>
  <si>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</si>
  <si>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</si>
  <si>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</si>
  <si>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</si>
  <si>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</si>
  <si>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</si>
  <si>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</si>
  <si>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</si>
  <si>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</si>
  <si>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</si>
  <si>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</si>
  <si>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</si>
  <si>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</si>
  <si>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</si>
  <si>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</si>
  <si>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</si>
  <si>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</si>
  <si>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</si>
  <si>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</si>
  <si>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</si>
  <si>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</si>
  <si>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</si>
  <si>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</si>
  <si>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</si>
  <si>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</si>
  <si>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</si>
  <si>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</si>
  <si>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</si>
  <si>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</si>
  <si>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</si>
  <si>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</si>
  <si>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</si>
  <si>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</si>
  <si>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</si>
  <si>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</si>
  <si>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</si>
  <si>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</si>
  <si>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</si>
  <si>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</si>
  <si>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</si>
  <si>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</si>
  <si>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</si>
  <si>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</si>
  <si>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</si>
  <si>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</si>
  <si>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</si>
  <si>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</si>
  <si>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</si>
  <si>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</si>
  <si>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</si>
  <si>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</si>
  <si>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</si>
  <si>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</si>
  <si>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</si>
  <si>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</si>
  <si>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</si>
  <si>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</si>
  <si>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</si>
  <si>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</si>
  <si>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</si>
  <si>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</si>
  <si>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</si>
  <si>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</si>
  <si>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</si>
  <si>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</si>
  <si>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</si>
  <si>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</si>
  <si>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</si>
  <si>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</si>
  <si>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</si>
  <si>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</si>
  <si>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</si>
  <si>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</si>
  <si>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</si>
  <si>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</si>
  <si>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</si>
  <si>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</si>
  <si>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</si>
  <si>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</si>
  <si>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</si>
  <si>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</si>
  <si>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</si>
  <si>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</si>
  <si>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</si>
  <si>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</si>
  <si>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</si>
  <si>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</si>
  <si>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</si>
  <si>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</si>
  <si>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</si>
  <si>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</si>
  <si>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</si>
  <si>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</si>
  <si>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</si>
  <si>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</si>
  <si>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</si>
  <si>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</si>
  <si>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</si>
  <si>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</si>
  <si>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</si>
  <si>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</si>
  <si>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</si>
  <si>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</si>
  <si>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</si>
  <si>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</si>
  <si>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</si>
  <si>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</si>
  <si>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</si>
  <si>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</si>
  <si>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</si>
  <si>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</si>
  <si>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</si>
  <si>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</si>
  <si>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</si>
  <si>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</si>
  <si>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</si>
  <si>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</si>
  <si>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</si>
  <si>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</si>
  <si>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</si>
  <si>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</si>
  <si>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</si>
  <si>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</si>
  <si>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</si>
  <si>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</si>
  <si>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</si>
  <si>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</si>
  <si>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</si>
  <si>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</si>
  <si>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</si>
  <si>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</si>
  <si>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</si>
  <si>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</si>
  <si>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</si>
  <si>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</si>
  <si>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</si>
  <si>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</si>
  <si>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</si>
  <si>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</si>
  <si>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</si>
  <si>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</si>
  <si>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</si>
  <si>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</si>
  <si>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</si>
  <si>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</si>
  <si>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</si>
  <si>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</si>
  <si>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</si>
  <si>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</si>
  <si>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</si>
  <si>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</si>
  <si>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</si>
  <si>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</si>
  <si>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</si>
  <si>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</si>
  <si>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</si>
  <si>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</si>
  <si>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</si>
  <si>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</si>
  <si>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</si>
  <si>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</si>
  <si>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</si>
  <si>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</si>
  <si>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</si>
  <si>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</si>
  <si>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</si>
  <si>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</si>
  <si>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</si>
  <si>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</si>
  <si>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</si>
  <si>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</si>
  <si>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</si>
  <si>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</si>
  <si>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</si>
  <si>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</si>
  <si>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</si>
  <si>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</si>
  <si>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</si>
  <si>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</si>
  <si>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</si>
  <si>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</si>
  <si>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</si>
  <si>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</si>
  <si>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</si>
  <si>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</si>
  <si>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</si>
  <si>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</si>
  <si>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</si>
  <si>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</si>
  <si>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</si>
  <si>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</si>
  <si>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</si>
  <si>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</si>
  <si>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</si>
  <si>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</si>
  <si>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</si>
  <si>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</si>
  <si>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</si>
  <si>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</si>
  <si>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</si>
  <si>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</si>
  <si>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</si>
  <si>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</si>
  <si>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</si>
  <si>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</si>
  <si>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</si>
  <si>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</si>
  <si>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</si>
  <si>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</si>
  <si>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</si>
  <si>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</si>
  <si>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</si>
  <si>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</si>
  <si>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</si>
  <si>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</si>
  <si>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</si>
  <si>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</si>
  <si>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</si>
  <si>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</si>
  <si>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</si>
  <si>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</si>
  <si>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</si>
  <si>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</si>
  <si>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</si>
  <si>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</si>
  <si>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</si>
  <si>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</si>
  <si>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</si>
  <si>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</si>
  <si>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</si>
  <si>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</si>
  <si>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</si>
  <si>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</si>
  <si>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</si>
  <si>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</si>
  <si>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</si>
  <si>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</si>
  <si>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</si>
  <si>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</si>
  <si>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</si>
  <si>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</si>
  <si>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</si>
  <si>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</si>
  <si>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</si>
  <si>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</si>
  <si>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</si>
  <si>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</si>
  <si>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</si>
  <si>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</si>
  <si>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</si>
  <si>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</si>
  <si>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</si>
  <si>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</si>
  <si>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</si>
  <si>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</si>
  <si>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</si>
  <si>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</si>
  <si>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</si>
  <si>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</si>
  <si>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</si>
  <si>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</si>
  <si>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</si>
  <si>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</si>
  <si>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</si>
  <si>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</si>
  <si>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</si>
  <si>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</si>
  <si>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</si>
  <si>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</si>
  <si>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</si>
  <si>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</si>
  <si>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</si>
  <si>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</si>
  <si>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</si>
  <si>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</si>
  <si>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</si>
  <si>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</si>
  <si>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</si>
  <si>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</si>
  <si>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</si>
  <si>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</si>
  <si>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</si>
  <si>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</si>
  <si>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</si>
  <si>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</si>
  <si>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</si>
  <si>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</si>
  <si>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</si>
  <si>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</si>
  <si>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</si>
  <si>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</si>
  <si>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</si>
  <si>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</si>
  <si>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</si>
  <si>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</si>
  <si>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</si>
  <si>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</si>
  <si>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</si>
  <si>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</si>
  <si>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</si>
  <si>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</si>
  <si>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</si>
  <si>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</si>
  <si>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</si>
  <si>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</si>
  <si>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</si>
  <si>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</si>
  <si>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</si>
  <si>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</si>
  <si>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</si>
  <si>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</si>
  <si>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</si>
  <si>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</si>
  <si>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</si>
  <si>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</si>
  <si>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</si>
  <si>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</si>
  <si>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</si>
  <si>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</si>
  <si>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</si>
  <si>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</si>
  <si>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</si>
  <si>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</si>
  <si>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</si>
  <si>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</si>
  <si>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</si>
  <si>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</si>
  <si>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</si>
  <si>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</si>
  <si>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</si>
  <si>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</si>
  <si>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</si>
  <si>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</si>
  <si>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</si>
  <si>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</si>
  <si>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</si>
  <si>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</si>
  <si>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</si>
  <si>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</si>
  <si>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</si>
  <si>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</si>
  <si>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</si>
  <si>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</si>
  <si>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</si>
  <si>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</si>
  <si>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</si>
  <si>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</si>
  <si>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</si>
  <si>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</si>
  <si>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</si>
  <si>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</si>
  <si>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</si>
  <si>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</si>
  <si>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</si>
  <si>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</si>
  <si>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</si>
  <si>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</si>
  <si>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</si>
  <si>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</si>
  <si>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</si>
  <si>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</si>
  <si>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</si>
  <si>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</si>
  <si>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</si>
  <si>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</si>
  <si>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</si>
  <si>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</si>
  <si>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</si>
  <si>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</si>
  <si>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</si>
  <si>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</si>
  <si>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</si>
  <si>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</si>
  <si>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</si>
  <si>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</si>
  <si>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</si>
  <si>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</si>
  <si>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</si>
  <si>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</si>
  <si>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</si>
  <si>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</si>
  <si>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</si>
  <si>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</si>
  <si>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</si>
  <si>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</si>
  <si>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</si>
  <si>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</si>
  <si>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</si>
  <si>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</si>
  <si>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</si>
  <si>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</si>
  <si>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</si>
  <si>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</si>
  <si>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</si>
  <si>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</si>
  <si>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</si>
  <si>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</si>
  <si>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</si>
  <si>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</si>
  <si>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</si>
  <si>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</si>
  <si>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</si>
  <si>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</si>
  <si>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</si>
  <si>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</si>
  <si>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</si>
  <si>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</si>
  <si>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</si>
  <si>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</si>
  <si>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</si>
  <si>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</si>
  <si>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</si>
  <si>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</si>
  <si>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</si>
  <si>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</si>
  <si>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</si>
  <si>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</si>
  <si>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</si>
  <si>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</si>
  <si>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</si>
  <si>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</si>
  <si>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</si>
  <si>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</si>
  <si>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</si>
  <si>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</si>
  <si>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</si>
  <si>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</si>
  <si>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</si>
  <si>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</si>
  <si>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</si>
  <si>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</si>
  <si>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</si>
  <si>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</si>
  <si>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</si>
  <si>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</si>
  <si>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</si>
  <si>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</si>
  <si>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</si>
  <si>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</si>
  <si>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</si>
  <si>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</si>
  <si>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</si>
  <si>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</si>
  <si>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</si>
  <si>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</si>
  <si>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</si>
  <si>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</si>
  <si>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</si>
  <si>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</si>
  <si>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</si>
  <si>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</si>
  <si>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</si>
  <si>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</si>
  <si>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</si>
  <si>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</si>
  <si>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</si>
  <si>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</si>
  <si>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</si>
  <si>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</si>
  <si>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</si>
  <si>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</si>
  <si>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</si>
  <si>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</si>
  <si>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</si>
  <si>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</si>
  <si>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</si>
  <si>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</si>
  <si>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</si>
  <si>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</si>
  <si>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</si>
  <si>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</si>
  <si>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</si>
  <si>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</si>
  <si>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</si>
  <si>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</si>
  <si>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</si>
  <si>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</si>
  <si>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</si>
  <si>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</si>
  <si>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</si>
  <si>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</si>
  <si>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</si>
  <si>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</si>
  <si>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</si>
  <si>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</si>
  <si>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</si>
  <si>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</si>
  <si>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</si>
  <si>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</si>
  <si>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</si>
  <si>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</si>
  <si>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</si>
  <si>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</si>
  <si>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</si>
  <si>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</si>
  <si>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</si>
  <si>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</si>
  <si>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</si>
  <si>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</si>
  <si>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</si>
  <si>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</si>
  <si>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</si>
  <si>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</si>
  <si>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</si>
  <si>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</si>
  <si>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</si>
  <si>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</si>
  <si>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</si>
  <si>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</si>
  <si>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</si>
  <si>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</si>
  <si>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</si>
  <si>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</si>
  <si>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</si>
  <si>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</si>
  <si>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</si>
  <si>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</si>
  <si>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</si>
  <si>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</si>
  <si>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</si>
  <si>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</si>
  <si>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</si>
  <si>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</si>
  <si>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</si>
  <si>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</si>
  <si>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</si>
  <si>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</si>
  <si>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</si>
  <si>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</si>
  <si>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</si>
  <si>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</si>
  <si>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</si>
  <si>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</si>
  <si>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</si>
  <si>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</si>
  <si>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</si>
  <si>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</si>
  <si>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</si>
  <si>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</si>
  <si>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</si>
  <si>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</si>
  <si>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</si>
  <si>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</si>
  <si>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</si>
  <si>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</si>
  <si>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</si>
  <si>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</si>
  <si>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</si>
  <si>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</si>
  <si>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</si>
  <si>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</si>
  <si>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</si>
  <si>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</si>
  <si>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</si>
  <si>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</si>
  <si>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</si>
  <si>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</si>
  <si>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</si>
  <si>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</si>
  <si>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</si>
  <si>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</si>
  <si>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</si>
  <si>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</si>
  <si>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</si>
  <si>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</si>
  <si>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</si>
  <si>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</si>
  <si>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</si>
  <si>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</si>
  <si>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</si>
  <si>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</si>
  <si>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</si>
  <si>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</si>
  <si>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</si>
  <si>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</si>
  <si>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</si>
  <si>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</si>
  <si>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</si>
  <si>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</si>
  <si>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</si>
  <si>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</si>
  <si>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</si>
  <si>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</si>
  <si>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</si>
  <si>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</si>
  <si>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</si>
  <si>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</si>
  <si>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</si>
  <si>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</si>
  <si>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</si>
  <si>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</si>
  <si>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</si>
  <si>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</si>
  <si>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</si>
  <si>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</si>
  <si>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</si>
  <si>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</si>
  <si>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</si>
  <si>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</si>
  <si>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</si>
  <si>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</si>
  <si>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</si>
  <si>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</si>
  <si>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</si>
  <si>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</si>
  <si>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</si>
  <si>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</si>
  <si>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</si>
  <si>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</si>
  <si>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</si>
  <si>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</si>
  <si>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</si>
  <si>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</si>
  <si>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</si>
  <si>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</si>
  <si>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</si>
  <si>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</si>
  <si>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</si>
  <si>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</si>
  <si>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</si>
  <si>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</si>
  <si>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</si>
  <si>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</si>
  <si>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</si>
  <si>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</si>
  <si>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</si>
  <si>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</si>
  <si>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</si>
  <si>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</si>
  <si>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</si>
  <si>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</si>
  <si>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</si>
  <si>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</si>
  <si>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</si>
  <si>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</si>
  <si>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</si>
  <si>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</si>
  <si>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</si>
  <si>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</si>
  <si>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</si>
  <si>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</si>
  <si>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</si>
  <si>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</si>
  <si>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</si>
  <si>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</si>
  <si>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</si>
  <si>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</si>
  <si>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</si>
  <si>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</si>
  <si>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</si>
  <si>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</si>
  <si>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</si>
  <si>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</si>
  <si>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</si>
  <si>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</si>
  <si>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</si>
  <si>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</si>
  <si>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</si>
  <si>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</si>
  <si>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</si>
  <si>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</si>
  <si>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</si>
  <si>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</si>
  <si>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</si>
  <si>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</si>
  <si>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</si>
  <si>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</si>
  <si>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</si>
  <si>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</si>
  <si>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</si>
  <si>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</si>
  <si>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</si>
  <si>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</si>
  <si>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</si>
  <si>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</si>
  <si>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</si>
  <si>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</si>
  <si>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</si>
  <si>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</si>
  <si>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</si>
  <si>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</si>
  <si>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</si>
  <si>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</si>
  <si>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</si>
  <si>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</si>
  <si>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</si>
  <si>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</si>
  <si>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</si>
  <si>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</si>
  <si>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</si>
  <si>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</si>
  <si>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</si>
  <si>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</si>
  <si>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</si>
  <si>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</si>
  <si>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</si>
  <si>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</si>
  <si>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</si>
  <si>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</si>
  <si>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</si>
  <si>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</si>
  <si>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</si>
  <si>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</si>
  <si>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</si>
  <si>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</si>
  <si>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</si>
  <si>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</si>
  <si>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</si>
  <si>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</si>
  <si>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</si>
  <si>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</si>
  <si>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</si>
  <si>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</si>
  <si>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</si>
  <si>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</si>
  <si>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</si>
  <si>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</si>
  <si>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</si>
  <si>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</si>
  <si>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</si>
  <si>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</si>
  <si>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</si>
  <si>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</si>
  <si>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</si>
  <si>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</si>
  <si>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</si>
  <si>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</si>
  <si>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</si>
  <si>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</si>
  <si>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</si>
  <si>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</si>
  <si>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</si>
  <si>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</si>
  <si>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</si>
  <si>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</si>
  <si>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</si>
  <si>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</si>
  <si>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</si>
  <si>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</si>
  <si>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</si>
  <si>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</si>
  <si>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</si>
  <si>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</si>
  <si>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</si>
  <si>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</si>
  <si>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</si>
  <si>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</si>
  <si>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</si>
  <si>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</si>
  <si>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</si>
  <si>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</si>
  <si>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</si>
  <si>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</si>
  <si>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</si>
  <si>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</si>
  <si>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</si>
  <si>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</si>
  <si>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</si>
  <si>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</si>
  <si>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</si>
  <si>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</si>
  <si>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</si>
  <si>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</si>
  <si>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</si>
  <si>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</si>
  <si>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</si>
  <si>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</si>
  <si>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</si>
  <si>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</si>
  <si>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</si>
  <si>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</si>
  <si>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</si>
  <si>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</si>
  <si>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</si>
  <si>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</si>
  <si>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</si>
  <si>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</si>
  <si>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</si>
  <si>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</si>
  <si>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</si>
  <si>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</si>
  <si>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</si>
  <si>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</si>
  <si>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</si>
  <si>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</si>
  <si>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</si>
  <si>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</si>
  <si>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</si>
  <si>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</si>
  <si>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</si>
  <si>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</si>
  <si>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</si>
  <si>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</si>
  <si>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</si>
  <si>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</si>
  <si>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</si>
  <si>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</si>
  <si>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</si>
  <si>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</si>
  <si>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</si>
  <si>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</si>
  <si>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</si>
  <si>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</si>
  <si>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</si>
  <si>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</si>
  <si>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</si>
  <si>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</si>
  <si>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</si>
  <si>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</si>
  <si>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</si>
  <si>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</si>
  <si>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</si>
  <si>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</si>
  <si>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</si>
  <si>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</si>
  <si>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</si>
  <si>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</si>
  <si>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</si>
  <si>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</si>
  <si>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</si>
  <si>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</si>
  <si>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</si>
  <si>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</si>
  <si>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</si>
  <si>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</si>
  <si>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</si>
  <si>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</si>
  <si>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</si>
  <si>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</si>
  <si>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</si>
  <si>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</si>
  <si>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</si>
  <si>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</si>
  <si>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</si>
  <si>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</si>
  <si>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</si>
  <si>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</si>
  <si>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</si>
  <si>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</si>
  <si>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</si>
  <si>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</si>
  <si>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</si>
  <si>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</si>
  <si>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</si>
  <si>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</si>
  <si>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</si>
  <si>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</si>
  <si>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</si>
  <si>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</si>
  <si>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</si>
  <si>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</si>
  <si>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</si>
  <si>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</si>
  <si>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</si>
  <si>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</si>
  <si>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</si>
  <si>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</si>
  <si>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</si>
  <si>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</si>
  <si>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</si>
  <si>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</si>
  <si>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</si>
  <si>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</si>
  <si>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</si>
  <si>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</si>
  <si>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</si>
  <si>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</si>
  <si>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</si>
  <si>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</si>
  <si>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</si>
  <si>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</si>
  <si>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</si>
  <si>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</si>
  <si>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</si>
  <si>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</si>
  <si>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</si>
  <si>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</si>
  <si>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</si>
  <si>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</si>
  <si>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</si>
  <si>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</si>
  <si>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</si>
  <si>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</si>
  <si>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</si>
  <si>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</si>
  <si>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</si>
  <si>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</si>
  <si>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</si>
  <si>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</si>
  <si>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</si>
  <si>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</si>
  <si>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</si>
  <si>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</si>
  <si>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</si>
  <si>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</si>
  <si>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</si>
  <si>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</si>
  <si>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</si>
  <si>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</si>
  <si>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</si>
  <si>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</si>
  <si>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</si>
  <si>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</si>
  <si>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</si>
  <si>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</si>
  <si>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</si>
  <si>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</si>
  <si>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</si>
  <si>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</si>
  <si>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</si>
  <si>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</si>
  <si>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</si>
  <si>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</si>
  <si>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</si>
  <si>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</si>
  <si>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</si>
  <si>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</si>
  <si>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</si>
  <si>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</si>
  <si>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</si>
  <si>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</si>
  <si>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</si>
  <si>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</si>
  <si>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</si>
  <si>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</si>
  <si>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</si>
  <si>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</si>
  <si>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</si>
  <si>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</si>
  <si>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</si>
  <si>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</si>
  <si>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</si>
  <si>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</si>
  <si>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</si>
  <si>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</si>
  <si>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</si>
  <si>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</si>
  <si>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</si>
  <si>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</si>
  <si>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</si>
  <si>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</si>
  <si>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</si>
  <si>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</si>
  <si>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</si>
  <si>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</si>
  <si>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</si>
  <si>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</si>
  <si>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</si>
  <si>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</si>
  <si>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</si>
  <si>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</si>
  <si>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</si>
  <si>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</si>
  <si>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</si>
  <si>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</si>
  <si>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</si>
  <si>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</si>
  <si>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</si>
  <si>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</si>
  <si>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</si>
  <si>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</si>
  <si>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</si>
  <si>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</si>
  <si>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</si>
  <si>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</si>
  <si>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</si>
  <si>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</si>
  <si>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</si>
  <si>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</si>
  <si>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</si>
  <si>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</si>
  <si>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</si>
  <si>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</si>
  <si>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</si>
  <si>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</si>
  <si>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</si>
  <si>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</si>
  <si>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</si>
  <si>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</si>
  <si>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</si>
  <si>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</si>
  <si>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</si>
  <si>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</si>
  <si>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</si>
  <si>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</si>
  <si>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</si>
  <si>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</si>
  <si>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</si>
  <si>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</si>
  <si>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</si>
  <si>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</si>
  <si>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</si>
  <si>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</si>
  <si>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</si>
  <si>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</si>
  <si>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</si>
  <si>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</si>
  <si>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</si>
  <si>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</si>
  <si>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</si>
  <si>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</si>
  <si>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</si>
  <si>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</si>
  <si>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</si>
  <si>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</si>
  <si>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</si>
  <si>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</si>
  <si>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</si>
  <si>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</si>
  <si>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</si>
  <si>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</si>
  <si>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</si>
  <si>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</si>
  <si>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</si>
  <si>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</si>
  <si>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</si>
  <si>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</si>
  <si>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</si>
  <si>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</si>
  <si>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</si>
  <si>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</si>
  <si>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</si>
  <si>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</si>
  <si>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</si>
  <si>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</si>
  <si>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</si>
  <si>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</si>
  <si>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</si>
  <si>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</si>
  <si>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</si>
  <si>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</si>
  <si>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</si>
  <si>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</si>
  <si>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</si>
  <si>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</si>
  <si>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</si>
  <si>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</si>
  <si>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</si>
  <si>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</si>
  <si>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</si>
  <si>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</si>
  <si>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</si>
  <si>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</si>
  <si>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</si>
  <si>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</si>
  <si>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</si>
  <si>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</si>
  <si>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</si>
  <si>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</si>
  <si>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</si>
  <si>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</si>
  <si>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</si>
  <si>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</si>
  <si>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</si>
  <si>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</si>
  <si>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</si>
  <si>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</si>
  <si>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</si>
  <si>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</si>
  <si>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</si>
  <si>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</si>
  <si>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</si>
  <si>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</si>
  <si>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</si>
  <si>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</si>
  <si>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</si>
  <si>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</si>
  <si>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</si>
  <si>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</si>
  <si>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</si>
  <si>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</si>
  <si>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</si>
  <si>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</si>
  <si>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</si>
  <si>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</si>
  <si>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</si>
  <si>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</si>
  <si>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</si>
  <si>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</si>
  <si>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</si>
  <si>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</si>
  <si>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</si>
  <si>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</si>
  <si>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</si>
  <si>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</si>
  <si>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</si>
  <si>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</si>
  <si>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</si>
  <si>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</si>
  <si>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</si>
  <si>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</si>
  <si>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</si>
  <si>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</si>
  <si>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</si>
  <si>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</si>
  <si>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</si>
  <si>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</si>
  <si>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</si>
  <si>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</si>
  <si>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</si>
  <si>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</si>
  <si>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</si>
  <si>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</si>
  <si>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</si>
  <si>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</si>
  <si>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</si>
  <si>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</si>
  <si>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</si>
  <si>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</si>
  <si>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</si>
  <si>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</si>
  <si>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</si>
  <si>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</si>
  <si>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</si>
  <si>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</si>
  <si>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</si>
  <si>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</si>
  <si>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</si>
  <si>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</si>
  <si>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</si>
  <si>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</si>
  <si>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</si>
  <si>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</si>
  <si>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</si>
  <si>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</si>
  <si>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</si>
  <si>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</si>
  <si>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</si>
  <si>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</si>
  <si>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</si>
  <si>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</si>
  <si>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</si>
  <si>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</si>
  <si>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</si>
  <si>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</si>
  <si>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</si>
  <si>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</si>
  <si>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</si>
  <si>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</si>
  <si>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</si>
  <si>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</si>
  <si>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</si>
  <si>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</si>
  <si>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</si>
  <si>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</si>
  <si>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</si>
  <si>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</si>
  <si>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</si>
  <si>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</si>
  <si>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</si>
  <si>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</si>
  <si>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</si>
  <si>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</si>
  <si>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</si>
  <si>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</si>
  <si>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</si>
  <si>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</si>
  <si>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</si>
  <si>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</si>
  <si>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</si>
  <si>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</si>
  <si>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</si>
  <si>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</si>
  <si>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</si>
  <si>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</si>
  <si>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</si>
  <si>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</si>
  <si>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</si>
  <si>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</si>
  <si>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</si>
  <si>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</si>
  <si>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</si>
  <si>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</si>
  <si>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</si>
  <si>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</si>
  <si>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</si>
  <si>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</si>
  <si>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</si>
  <si>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</si>
  <si>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</si>
  <si>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</si>
  <si>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</si>
  <si>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</si>
  <si>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</si>
  <si>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</si>
  <si>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</si>
  <si>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</si>
  <si>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</si>
  <si>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</si>
  <si>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</si>
  <si>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</si>
  <si>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</si>
  <si>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</si>
  <si>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</si>
  <si>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</si>
  <si>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</si>
  <si>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</si>
  <si>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</si>
  <si>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</si>
  <si>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</si>
  <si>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</si>
  <si>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</si>
  <si>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</si>
  <si>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</si>
  <si>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</si>
  <si>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</si>
  <si>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</si>
  <si>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</si>
  <si>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</si>
  <si>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</si>
  <si>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</si>
  <si>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</si>
  <si>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</si>
  <si>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</si>
  <si>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</si>
  <si>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</si>
  <si>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</si>
  <si>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</si>
  <si>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</si>
  <si>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</si>
  <si>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</si>
  <si>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</si>
  <si>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</si>
  <si>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</si>
  <si>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</si>
  <si>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</si>
  <si>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</si>
  <si>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</si>
  <si>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</si>
  <si>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</si>
  <si>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</si>
  <si>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</si>
  <si>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</si>
  <si>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</si>
  <si>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</si>
  <si>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</si>
  <si>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</si>
  <si>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</si>
  <si>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</si>
  <si>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</si>
  <si>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</si>
  <si>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</si>
  <si>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</si>
  <si>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</si>
  <si>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</si>
  <si>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</si>
  <si>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</si>
  <si>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</si>
  <si>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</si>
  <si>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</si>
  <si>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</si>
  <si>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</si>
  <si>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</si>
  <si>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</si>
  <si>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</si>
  <si>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</si>
  <si>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</si>
  <si>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</si>
  <si>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</si>
  <si>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</si>
  <si>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</si>
  <si>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</si>
  <si>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</si>
  <si>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</si>
  <si>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</si>
  <si>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</si>
  <si>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</si>
  <si>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</si>
  <si>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</si>
  <si>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</si>
  <si>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</si>
  <si>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</si>
  <si>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</si>
  <si>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</si>
  <si>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</si>
  <si>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</si>
  <si>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</si>
  <si>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</si>
  <si>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</si>
  <si>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</si>
  <si>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</si>
  <si>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</si>
  <si>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</si>
  <si>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</si>
  <si>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</si>
  <si>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</si>
  <si>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</si>
  <si>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</si>
  <si>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</si>
  <si>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</si>
  <si>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</si>
  <si>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</si>
  <si>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</si>
  <si>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</si>
  <si>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</si>
  <si>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</si>
  <si>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</si>
  <si>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</si>
  <si>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</si>
  <si>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</si>
  <si>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</si>
  <si>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</si>
  <si>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</si>
  <si>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</si>
  <si>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</si>
  <si>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</si>
  <si>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</si>
  <si>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</si>
  <si>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</si>
  <si>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</si>
  <si>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</si>
  <si>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</si>
  <si>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</si>
  <si>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</si>
  <si>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</si>
  <si>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</si>
  <si>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</si>
  <si>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</si>
  <si>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</si>
  <si>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</si>
  <si>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</si>
  <si>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</si>
  <si>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</si>
  <si>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</si>
  <si>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</si>
  <si>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</si>
  <si>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</si>
  <si>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</si>
  <si>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</si>
  <si>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</si>
  <si>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</si>
  <si>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</si>
  <si>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</si>
  <si>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</si>
  <si>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</si>
  <si>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</si>
  <si>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</si>
  <si>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</si>
  <si>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</si>
  <si>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</si>
  <si>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</si>
  <si>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</si>
  <si>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</si>
  <si>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</si>
  <si>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</si>
  <si>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</si>
  <si>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</si>
  <si>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</si>
  <si>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</si>
  <si>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</si>
  <si>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</si>
  <si>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</si>
  <si>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</si>
  <si>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</si>
  <si>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</si>
  <si>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</si>
  <si>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</si>
  <si>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</si>
  <si>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</si>
  <si>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</si>
  <si>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</si>
  <si>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</si>
  <si>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</si>
  <si>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</si>
  <si>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</si>
  <si>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</si>
  <si>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</si>
  <si>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</si>
  <si>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</si>
  <si>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</si>
  <si>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</si>
  <si>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</si>
  <si>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</si>
  <si>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</si>
  <si>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</si>
  <si>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</si>
  <si>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</si>
  <si>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</si>
  <si>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</si>
  <si>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</si>
  <si>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</si>
  <si>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</si>
  <si>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</si>
  <si>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</si>
  <si>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</si>
  <si>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</si>
  <si>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</si>
  <si>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</si>
  <si>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</si>
  <si>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</si>
  <si>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</si>
  <si>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</si>
  <si>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</si>
  <si>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</si>
  <si>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</si>
  <si>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</si>
  <si>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</si>
  <si>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</si>
  <si>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</si>
  <si>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</si>
  <si>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</si>
  <si>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</si>
  <si>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</si>
  <si>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</si>
  <si>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</si>
  <si>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</si>
  <si>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</si>
  <si>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</si>
  <si>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</si>
  <si>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</si>
  <si>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</si>
  <si>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</si>
  <si>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</si>
  <si>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</si>
  <si>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</si>
  <si>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</si>
  <si>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</si>
  <si>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</si>
  <si>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</si>
  <si>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</si>
  <si>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</si>
  <si>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</si>
  <si>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</si>
  <si>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</si>
  <si>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</si>
  <si>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</si>
  <si>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</si>
  <si>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</si>
  <si>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</si>
  <si>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</si>
  <si>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</si>
  <si>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</si>
  <si>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</si>
  <si>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</si>
  <si>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</si>
  <si>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</si>
  <si>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</si>
  <si>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</si>
  <si>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</si>
  <si>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</si>
  <si>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</si>
  <si>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</si>
  <si>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</si>
  <si>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</si>
  <si>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</si>
  <si>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</si>
  <si>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</si>
  <si>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</si>
  <si>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</si>
  <si>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</si>
  <si>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</si>
  <si>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</si>
  <si>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</si>
  <si>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</si>
  <si>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</si>
  <si>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</si>
  <si>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</si>
  <si>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</si>
  <si>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</si>
  <si>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</si>
  <si>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</si>
  <si>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</si>
  <si>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</si>
  <si>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</si>
  <si>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</si>
  <si>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</si>
  <si>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</si>
  <si>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</si>
  <si>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</si>
  <si>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</si>
  <si>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</si>
  <si>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</si>
  <si>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</si>
  <si>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</si>
  <si>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</si>
  <si>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</si>
  <si>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</si>
  <si>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</si>
  <si>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</si>
  <si>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</si>
  <si>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</si>
  <si>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</si>
  <si>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</si>
  <si>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</si>
  <si>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</si>
  <si>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</si>
  <si>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</si>
  <si>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</si>
  <si>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</si>
  <si>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</si>
  <si>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</si>
  <si>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</si>
  <si>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</si>
  <si>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</si>
  <si>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</si>
  <si>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</si>
  <si>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</si>
  <si>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</si>
  <si>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</si>
  <si>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</si>
  <si>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</si>
  <si>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</si>
  <si>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</si>
  <si>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</si>
  <si>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</si>
  <si>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</si>
  <si>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</si>
  <si>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</si>
  <si>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</si>
  <si>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</si>
  <si>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</si>
  <si>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</si>
  <si>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</si>
  <si>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</si>
  <si>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</si>
  <si>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</si>
  <si>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</si>
  <si>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</si>
  <si>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</si>
  <si>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</si>
  <si>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</si>
  <si>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</si>
  <si>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</si>
  <si>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</si>
  <si>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</si>
  <si>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</si>
  <si>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</si>
  <si>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</si>
  <si>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</si>
  <si>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</si>
  <si>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</si>
  <si>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</si>
  <si>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</si>
  <si>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</si>
  <si>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</si>
  <si>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</si>
  <si>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</si>
  <si>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</si>
  <si>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</si>
  <si>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</si>
  <si>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</si>
  <si>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</si>
  <si>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</si>
  <si>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</si>
  <si>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</si>
  <si>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</si>
  <si>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</si>
  <si>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</si>
  <si>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</si>
  <si>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</si>
  <si>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</si>
  <si>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</si>
  <si>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</si>
  <si>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</si>
  <si>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</si>
  <si>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</si>
  <si>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</si>
  <si>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</si>
  <si>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</si>
  <si>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</si>
  <si>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</si>
  <si>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</si>
  <si>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</si>
  <si>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</si>
  <si>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</si>
  <si>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</si>
  <si>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</si>
  <si>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</si>
  <si>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</si>
  <si>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</si>
  <si>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</si>
  <si>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</si>
  <si>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</si>
  <si>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</si>
  <si>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</si>
  <si>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</si>
  <si>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</si>
  <si>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</si>
  <si>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</si>
  <si>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</si>
  <si>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</si>
  <si>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</si>
  <si>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</si>
  <si>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</si>
  <si>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</si>
  <si>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</si>
  <si>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</si>
  <si>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</si>
  <si>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</si>
  <si>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</si>
  <si>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</si>
  <si>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</si>
  <si>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</si>
  <si>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</si>
  <si>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</si>
  <si>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</si>
  <si>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</si>
  <si>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</si>
  <si>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</si>
  <si>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</si>
  <si>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</si>
  <si>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</si>
  <si>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</si>
  <si>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</si>
  <si>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</si>
  <si>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</si>
  <si>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</si>
  <si>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</si>
  <si>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</si>
  <si>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</si>
  <si>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</si>
  <si>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</si>
  <si>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</si>
  <si>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</si>
  <si>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</si>
  <si>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</si>
  <si>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</si>
  <si>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</si>
  <si>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</si>
  <si>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</si>
  <si>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</si>
  <si>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</si>
  <si>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</si>
  <si>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</si>
  <si>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</si>
  <si>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</si>
  <si>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</si>
  <si>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</si>
  <si>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</si>
  <si>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</si>
  <si>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</si>
  <si>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</si>
  <si>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</si>
  <si>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</si>
  <si>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</si>
  <si>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</si>
  <si>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</si>
  <si>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</si>
  <si>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</si>
  <si>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</si>
  <si>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</si>
  <si>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</si>
  <si>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</si>
  <si>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</si>
  <si>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</si>
  <si>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</si>
  <si>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</si>
  <si>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</si>
  <si>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</si>
  <si>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</si>
  <si>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</si>
  <si>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</si>
  <si>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</si>
  <si>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</si>
  <si>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</si>
  <si>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</si>
  <si>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</si>
  <si>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</si>
  <si>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</si>
  <si>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</si>
  <si>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</si>
  <si>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</si>
  <si>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</si>
  <si>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</si>
  <si>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</si>
  <si>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</si>
  <si>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</si>
  <si>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</si>
  <si>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</si>
  <si>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</si>
  <si>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</si>
  <si>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</si>
  <si>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</si>
  <si>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</si>
  <si>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</si>
  <si>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</si>
  <si>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</si>
  <si>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</si>
  <si>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</si>
  <si>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</si>
  <si>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</si>
  <si>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</si>
  <si>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</si>
  <si>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</si>
  <si>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</si>
  <si>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</si>
  <si>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</si>
  <si>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</si>
  <si>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</si>
  <si>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</si>
  <si>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</si>
  <si>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</si>
  <si>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</si>
  <si>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</si>
  <si>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</si>
  <si>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</si>
  <si>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</si>
  <si>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</si>
  <si>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</si>
  <si>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</si>
  <si>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</si>
  <si>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</si>
  <si>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</si>
  <si>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</si>
  <si>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</si>
  <si>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</si>
  <si>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</si>
  <si>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</si>
  <si>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</si>
  <si>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</si>
  <si>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</si>
  <si>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</si>
  <si>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</si>
  <si>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</si>
  <si>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</si>
  <si>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</si>
  <si>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</si>
  <si>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</si>
  <si>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</si>
  <si>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</si>
  <si>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</si>
  <si>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</si>
  <si>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</si>
  <si>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</si>
  <si>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</si>
  <si>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</si>
  <si>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</si>
  <si>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</si>
  <si>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</si>
  <si>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</si>
  <si>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</si>
  <si>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</si>
  <si>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</si>
  <si>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</si>
  <si>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</si>
  <si>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</si>
  <si>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</si>
  <si>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</si>
  <si>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</si>
  <si>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</si>
  <si>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</si>
  <si>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</si>
  <si>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</si>
  <si>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</si>
  <si>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</si>
  <si>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</si>
  <si>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</si>
  <si>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</si>
  <si>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</si>
  <si>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</si>
  <si>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</si>
  <si>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</si>
  <si>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</si>
  <si>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</si>
  <si>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</si>
  <si>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</si>
  <si>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</si>
  <si>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</si>
  <si>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</si>
  <si>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</si>
  <si>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</si>
  <si>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</si>
  <si>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</si>
  <si>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</si>
  <si>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</si>
  <si>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</si>
  <si>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</si>
  <si>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</si>
  <si>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</si>
  <si>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</si>
  <si>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</si>
  <si>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</si>
  <si>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</si>
  <si>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</si>
  <si>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</si>
  <si>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</si>
  <si>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</si>
  <si>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</si>
  <si>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</si>
  <si>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</si>
  <si>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</si>
  <si>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</si>
  <si>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</si>
  <si>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</si>
  <si>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</si>
  <si>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</si>
  <si>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</si>
  <si>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</si>
  <si>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</si>
  <si>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</si>
  <si>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</si>
  <si>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</si>
  <si>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</si>
  <si>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</si>
  <si>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</si>
  <si>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</si>
  <si>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</si>
  <si>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</si>
  <si>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</si>
  <si>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</si>
  <si>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</si>
  <si>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</si>
  <si>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</si>
  <si>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</si>
  <si>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</si>
  <si>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</si>
  <si>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</si>
  <si>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</si>
  <si>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</si>
  <si>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</si>
  <si>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</si>
  <si>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</si>
  <si>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</si>
  <si>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</si>
  <si>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</si>
  <si>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</si>
  <si>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</si>
  <si>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</si>
  <si>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</si>
  <si>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</si>
  <si>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</si>
  <si>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</si>
  <si>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</si>
  <si>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</si>
  <si>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</si>
  <si>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</si>
  <si>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</si>
  <si>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</si>
  <si>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</si>
  <si>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</si>
  <si>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</si>
  <si>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</si>
  <si>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</si>
  <si>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</si>
  <si>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</si>
  <si>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</si>
  <si>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</si>
  <si>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</si>
  <si>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</si>
  <si>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</si>
  <si>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</si>
  <si>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</si>
  <si>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</si>
  <si>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</si>
  <si>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</si>
  <si>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</si>
  <si>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</si>
  <si>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</si>
  <si>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</si>
  <si>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</si>
  <si>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</si>
  <si>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</si>
  <si>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</si>
  <si>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</si>
  <si>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</si>
  <si>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</si>
  <si>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</si>
  <si>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</si>
  <si>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</si>
  <si>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</si>
  <si>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</si>
  <si>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</si>
  <si>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</si>
  <si>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</si>
  <si>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</si>
  <si>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</si>
  <si>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</si>
  <si>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</si>
  <si>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</si>
  <si>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</si>
  <si>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</si>
  <si>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</si>
  <si>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</si>
  <si>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</si>
  <si>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</si>
  <si>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</si>
  <si>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</si>
  <si>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</si>
  <si>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</si>
  <si>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</si>
  <si>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</si>
  <si>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</si>
  <si>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</si>
  <si>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</si>
  <si>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</si>
  <si>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</si>
  <si>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</si>
  <si>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</si>
  <si>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</si>
  <si>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</si>
  <si>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</si>
  <si>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</si>
  <si>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</si>
  <si>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</si>
  <si>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</si>
  <si>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</si>
  <si>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</si>
  <si>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</si>
  <si>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</si>
  <si>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</si>
  <si>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</si>
  <si>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</si>
  <si>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</si>
  <si>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</si>
  <si>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</si>
  <si>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</si>
  <si>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</si>
  <si>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</si>
  <si>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</si>
  <si>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</si>
  <si>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</si>
  <si>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</si>
  <si>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</si>
  <si>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</si>
  <si>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</si>
  <si>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</si>
  <si>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</si>
  <si>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</si>
  <si>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</si>
  <si>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</si>
  <si>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</si>
  <si>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</si>
  <si>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</si>
  <si>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</si>
  <si>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</si>
  <si>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</si>
  <si>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</si>
  <si>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</si>
  <si>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</si>
  <si>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</si>
  <si>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</si>
  <si>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</si>
  <si>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</si>
  <si>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</si>
  <si>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</si>
  <si>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</si>
  <si>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</si>
  <si>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</si>
  <si>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</si>
  <si>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</si>
  <si>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</si>
  <si>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</si>
  <si>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</si>
  <si>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</si>
  <si>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</si>
  <si>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</si>
  <si>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</si>
  <si>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</si>
  <si>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</si>
  <si>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</si>
  <si>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</si>
  <si>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</si>
  <si>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</si>
  <si>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</si>
  <si>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</si>
  <si>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</si>
  <si>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</si>
  <si>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</si>
  <si>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</si>
  <si>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</si>
  <si>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</si>
  <si>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</si>
  <si>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</si>
  <si>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</si>
  <si>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</si>
  <si>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</si>
  <si>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</si>
  <si>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</si>
  <si>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</si>
  <si>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</si>
  <si>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</si>
  <si>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</si>
  <si>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</si>
  <si>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</si>
  <si>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</si>
  <si>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</si>
  <si>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</si>
  <si>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</si>
  <si>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</si>
  <si>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</si>
  <si>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</si>
  <si>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</si>
  <si>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</si>
  <si>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</si>
  <si>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</si>
  <si>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</si>
  <si>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</si>
  <si>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</si>
  <si>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</si>
  <si>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</si>
  <si>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</si>
  <si>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</si>
  <si>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</si>
  <si>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</si>
  <si>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</si>
  <si>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</si>
  <si>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</si>
  <si>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</si>
  <si>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</si>
  <si>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</si>
  <si>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</si>
  <si>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</si>
  <si>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</si>
  <si>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</si>
  <si>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</si>
  <si>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</si>
  <si>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</si>
  <si>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</si>
  <si>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</si>
  <si>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</si>
  <si>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</si>
  <si>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</si>
  <si>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</si>
  <si>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</si>
  <si>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</si>
  <si>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</si>
  <si>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</si>
  <si>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</si>
  <si>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</si>
  <si>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</si>
  <si>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</si>
  <si>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</si>
  <si>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</si>
  <si>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</si>
  <si>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</si>
  <si>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</si>
  <si>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</si>
  <si>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</si>
  <si>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</si>
  <si>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</si>
  <si>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</si>
  <si>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</si>
  <si>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</si>
  <si>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</si>
  <si>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</si>
  <si>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</si>
  <si>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</si>
  <si>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</si>
  <si>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</si>
  <si>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</si>
  <si>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</si>
  <si>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</si>
  <si>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</si>
  <si>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</si>
  <si>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</si>
  <si>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</si>
  <si>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</si>
  <si>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</si>
  <si>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</si>
  <si>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</si>
  <si>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</si>
  <si>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</si>
  <si>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</si>
  <si>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</si>
  <si>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</si>
  <si>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</si>
  <si>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</si>
  <si>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</si>
  <si>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</si>
  <si>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</si>
  <si>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</si>
  <si>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</si>
  <si>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</si>
  <si>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</si>
  <si>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</si>
  <si>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</si>
  <si>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</si>
  <si>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</si>
  <si>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</si>
  <si>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</si>
  <si>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</si>
  <si>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</si>
  <si>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</si>
  <si>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</si>
  <si>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</si>
  <si>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</si>
  <si>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</si>
  <si>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</si>
  <si>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</si>
  <si>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</si>
  <si>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</si>
  <si>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</si>
  <si>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</si>
  <si>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</si>
  <si>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</si>
  <si>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</si>
  <si>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</si>
  <si>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</si>
  <si>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</si>
  <si>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</si>
  <si>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</si>
  <si>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</si>
  <si>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</si>
  <si>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</si>
  <si>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</si>
  <si>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</si>
  <si>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</si>
  <si>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</si>
  <si>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</si>
  <si>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</si>
  <si>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</si>
  <si>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</si>
  <si>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</si>
  <si>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</si>
  <si>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</si>
  <si>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</si>
  <si>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</si>
  <si>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</si>
  <si>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</si>
  <si>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</si>
  <si>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</si>
  <si>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</si>
  <si>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</si>
  <si>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</si>
  <si>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</si>
  <si>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</si>
  <si>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</si>
  <si>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</si>
  <si>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</si>
  <si>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</si>
  <si>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</si>
  <si>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</si>
  <si>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</si>
  <si>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</si>
  <si>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</si>
  <si>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</si>
  <si>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</si>
  <si>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</si>
  <si>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</si>
  <si>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</si>
  <si>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</si>
  <si>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</si>
  <si>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</si>
  <si>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</si>
  <si>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</si>
  <si>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</si>
  <si>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</si>
  <si>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</si>
  <si>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</si>
  <si>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</si>
  <si>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</si>
  <si>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</si>
  <si>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</si>
  <si>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</si>
  <si>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</si>
  <si>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</si>
  <si>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</si>
  <si>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</si>
  <si>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</si>
  <si>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</si>
  <si>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</si>
  <si>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</si>
  <si>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</si>
  <si>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</si>
  <si>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</si>
  <si>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</si>
  <si>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</si>
  <si>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</si>
  <si>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</si>
  <si>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</si>
  <si>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</si>
  <si>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</si>
  <si>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</si>
  <si>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</si>
  <si>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</si>
  <si>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</si>
  <si>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</si>
  <si>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</si>
  <si>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</si>
  <si>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</si>
  <si>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</si>
  <si>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</si>
  <si>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</si>
  <si>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</si>
  <si>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</si>
  <si>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</si>
  <si>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</si>
  <si>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</si>
  <si>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</si>
  <si>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</si>
  <si>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</si>
  <si>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</si>
  <si>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</si>
  <si>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</si>
  <si>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</si>
  <si>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</si>
  <si>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</si>
  <si>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</si>
  <si>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</si>
  <si>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</si>
  <si>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</si>
  <si>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</si>
  <si>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</si>
  <si>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</si>
  <si>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</si>
  <si>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</si>
  <si>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</si>
  <si>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</si>
  <si>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</si>
  <si>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</si>
  <si>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</si>
  <si>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</si>
  <si>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</si>
  <si>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</si>
  <si>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</si>
  <si>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</si>
  <si>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</si>
  <si>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</si>
  <si>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</si>
  <si>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</si>
  <si>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</si>
  <si>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</si>
  <si>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</si>
  <si>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</si>
  <si>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</si>
  <si>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</si>
  <si>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</si>
  <si>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</si>
  <si>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</si>
  <si>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</si>
  <si>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</si>
  <si>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</si>
  <si>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</si>
  <si>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</si>
  <si>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</si>
  <si>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</si>
  <si>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</si>
  <si>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</si>
  <si>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</si>
  <si>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</si>
  <si>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</si>
  <si>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</si>
  <si>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</si>
  <si>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</si>
  <si>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</si>
  <si>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</si>
  <si>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</si>
  <si>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</si>
  <si>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</si>
  <si>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</si>
  <si>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</si>
  <si>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</si>
  <si>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</si>
  <si>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</si>
  <si>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</si>
  <si>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</si>
  <si>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</si>
  <si>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</si>
  <si>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</si>
  <si>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</si>
  <si>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</si>
  <si>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</si>
  <si>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</si>
  <si>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</si>
  <si>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</si>
  <si>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</si>
  <si>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</si>
  <si>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</si>
  <si>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</si>
  <si>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</si>
  <si>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</si>
  <si>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</si>
  <si>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</si>
  <si>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</si>
  <si>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</si>
  <si>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</si>
  <si>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</si>
  <si>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</si>
  <si>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</si>
  <si>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</si>
  <si>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</si>
  <si>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</si>
  <si>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</si>
  <si>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</si>
  <si>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</si>
  <si>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</si>
  <si>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</si>
  <si>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</si>
  <si>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</si>
  <si>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</si>
  <si>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</si>
  <si>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</si>
  <si>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</si>
  <si>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</si>
  <si>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</si>
  <si>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</si>
  <si>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</si>
  <si>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</si>
  <si>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</si>
  <si>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</si>
  <si>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</si>
  <si>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</si>
  <si>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</si>
  <si>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</si>
  <si>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</si>
  <si>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</si>
  <si>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</si>
  <si>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</si>
  <si>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</si>
  <si>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</si>
  <si>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</si>
  <si>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</si>
  <si>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</si>
  <si>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</si>
  <si>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</si>
  <si>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</si>
  <si>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</si>
  <si>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</si>
  <si>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</si>
  <si>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</si>
  <si>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</si>
  <si>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</si>
  <si>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</si>
  <si>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</si>
  <si>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</si>
  <si>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</si>
  <si>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</si>
  <si>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</si>
  <si>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</si>
  <si>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</si>
  <si>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</si>
  <si>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</si>
  <si>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</si>
  <si>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</si>
  <si>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</si>
  <si>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</si>
  <si>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</si>
  <si>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</si>
  <si>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</si>
  <si>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</si>
  <si>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</si>
  <si>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</si>
  <si>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</si>
  <si>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</si>
  <si>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</si>
  <si>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</si>
  <si>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</si>
  <si>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</si>
  <si>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</si>
  <si>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</si>
  <si>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</si>
  <si>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</si>
  <si>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</si>
  <si>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</si>
  <si>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</si>
  <si>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</si>
  <si>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</si>
  <si>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</si>
  <si>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</si>
  <si>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</si>
  <si>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</si>
  <si>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</si>
  <si>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</si>
  <si>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</si>
  <si>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</si>
  <si>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</si>
  <si>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</si>
  <si>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</si>
  <si>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</si>
  <si>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</si>
  <si>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</si>
  <si>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</si>
  <si>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</si>
  <si>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</si>
  <si>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</si>
  <si>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</si>
  <si>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</si>
  <si>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</si>
  <si>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</si>
  <si>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</si>
  <si>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</si>
  <si>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</si>
  <si>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</si>
  <si>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</si>
  <si>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</si>
  <si>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</si>
  <si>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</si>
  <si>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</si>
  <si>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</si>
  <si>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</si>
  <si>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</si>
  <si>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</si>
  <si>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</si>
  <si>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</si>
  <si>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</si>
  <si>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</si>
  <si>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</si>
  <si>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</si>
  <si>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</si>
  <si>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</si>
  <si>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</si>
  <si>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</si>
  <si>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</si>
  <si>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</si>
  <si>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</si>
  <si>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</si>
  <si>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</si>
  <si>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</si>
  <si>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</si>
  <si>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</si>
  <si>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</si>
  <si>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</si>
  <si>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</si>
  <si>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</si>
  <si>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</si>
  <si>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</si>
  <si>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</si>
  <si>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</si>
  <si>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</si>
  <si>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</si>
  <si>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</si>
  <si>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</si>
  <si>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</si>
  <si>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</si>
  <si>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</si>
  <si>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</si>
  <si>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</si>
  <si>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</si>
  <si>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</si>
  <si>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</si>
  <si>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</si>
  <si>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</si>
  <si>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</si>
  <si>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</si>
  <si>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</si>
  <si>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</si>
  <si>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</si>
  <si>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</si>
  <si>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</si>
  <si>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</si>
  <si>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</si>
  <si>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</si>
  <si>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</si>
  <si>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</si>
  <si>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</si>
  <si>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</si>
  <si>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</si>
  <si>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</si>
  <si>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</si>
  <si>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</si>
  <si>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</si>
  <si>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</si>
  <si>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</si>
  <si>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</si>
  <si>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</si>
  <si>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</si>
  <si>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</si>
  <si>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</si>
  <si>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</si>
  <si>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</si>
  <si>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</si>
  <si>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</si>
  <si>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</si>
  <si>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</si>
  <si>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</si>
  <si>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</si>
  <si>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</si>
  <si>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</si>
  <si>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</si>
  <si>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</si>
  <si>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</si>
  <si>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</si>
  <si>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</si>
  <si>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</si>
  <si>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</si>
  <si>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</si>
  <si>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</si>
  <si>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</si>
  <si>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</si>
  <si>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</si>
  <si>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</si>
  <si>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</si>
  <si>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</si>
  <si>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</si>
  <si>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</si>
  <si>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</si>
  <si>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</si>
  <si>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</si>
  <si>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</si>
  <si>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</si>
  <si>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</si>
  <si>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</si>
  <si>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</si>
  <si>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</si>
  <si>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</si>
  <si>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</si>
  <si>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</si>
  <si>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</si>
  <si>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</si>
  <si>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</si>
  <si>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</si>
  <si>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</si>
  <si>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</si>
  <si>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</si>
  <si>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</si>
  <si>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</si>
  <si>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</si>
  <si>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</si>
  <si>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</si>
  <si>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</si>
  <si>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</si>
  <si>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</si>
  <si>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</si>
  <si>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</si>
  <si>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</si>
  <si>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</si>
  <si>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</si>
  <si>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</si>
  <si>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</si>
  <si>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</si>
  <si>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</si>
  <si>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</si>
  <si>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</si>
  <si>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</si>
  <si>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</si>
  <si>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</si>
  <si>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</si>
  <si>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</si>
  <si>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</si>
  <si>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</si>
  <si>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</si>
  <si>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</si>
  <si>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</si>
  <si>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</si>
  <si>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</si>
  <si>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</si>
  <si>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</si>
  <si>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</si>
  <si>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</si>
  <si>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</si>
  <si>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</si>
  <si>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</si>
  <si>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</si>
  <si>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</si>
  <si>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</si>
  <si>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</si>
  <si>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</si>
  <si>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</si>
  <si>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</si>
  <si>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</si>
  <si>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</si>
  <si>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</si>
  <si>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</si>
  <si>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</si>
  <si>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</si>
  <si>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</si>
  <si>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</si>
  <si>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</si>
  <si>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</si>
  <si>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</si>
  <si>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</si>
  <si>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</si>
  <si>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</si>
  <si>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</si>
  <si>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</si>
  <si>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</si>
  <si>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</si>
  <si>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</si>
  <si>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</si>
  <si>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</si>
  <si>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</si>
  <si>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</si>
  <si>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</si>
  <si>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</si>
  <si>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</si>
  <si>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</si>
  <si>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</si>
  <si>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</si>
  <si>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</si>
  <si>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</si>
  <si>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</si>
  <si>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</si>
  <si>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</si>
  <si>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</si>
  <si>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</si>
  <si>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</si>
  <si>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</si>
  <si>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</si>
  <si>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</si>
  <si>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</si>
  <si>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</si>
  <si>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</si>
  <si>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</si>
  <si>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</si>
  <si>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</si>
  <si>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</si>
  <si>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</si>
  <si>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</si>
  <si>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</si>
  <si>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</si>
  <si>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</si>
  <si>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</si>
  <si>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</si>
  <si>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</si>
  <si>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</si>
  <si>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</si>
  <si>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</si>
  <si>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</si>
  <si>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</si>
  <si>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</si>
  <si>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</si>
  <si>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</si>
  <si>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</si>
  <si>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</si>
  <si>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</si>
  <si>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</si>
  <si>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</si>
  <si>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</si>
  <si>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</si>
  <si>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</si>
  <si>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</si>
  <si>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</si>
  <si>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</si>
  <si>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</si>
  <si>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</si>
  <si>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</si>
  <si>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</si>
  <si>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</si>
  <si>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</si>
  <si>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</si>
  <si>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</si>
  <si>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</si>
  <si>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</si>
  <si>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</si>
  <si>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</si>
  <si>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</si>
  <si>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</si>
  <si>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</si>
  <si>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</si>
  <si>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</si>
  <si>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</si>
  <si>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</si>
  <si>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</si>
  <si>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</si>
  <si>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</si>
  <si>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</si>
  <si>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</si>
  <si>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</si>
  <si>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</si>
  <si>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</si>
  <si>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</si>
  <si>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</si>
  <si>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</si>
  <si>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</si>
  <si>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</si>
  <si>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</si>
  <si>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</si>
  <si>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</si>
  <si>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</si>
  <si>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</si>
  <si>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</si>
  <si>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</si>
  <si>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</si>
  <si>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</si>
  <si>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</si>
  <si>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</si>
  <si>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</si>
  <si>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</si>
  <si>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</si>
  <si>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</si>
  <si>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</si>
  <si>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</si>
  <si>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</si>
  <si>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</si>
  <si>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</si>
  <si>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</si>
  <si>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</si>
  <si>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</si>
  <si>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</si>
  <si>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</si>
  <si>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</si>
  <si>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</si>
  <si>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</si>
  <si>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</si>
  <si>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</si>
  <si>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</si>
  <si>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</si>
  <si>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</si>
  <si>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</si>
  <si>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</si>
  <si>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</si>
  <si>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</si>
  <si>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</si>
  <si>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</si>
  <si>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</si>
  <si>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</si>
  <si>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</si>
  <si>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</si>
  <si>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</si>
  <si>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</si>
  <si>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</si>
  <si>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</si>
  <si>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</si>
  <si>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</si>
  <si>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</si>
  <si>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</si>
  <si>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</si>
  <si>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</si>
  <si>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</si>
  <si>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</si>
  <si>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</si>
  <si>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</si>
  <si>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</si>
  <si>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</si>
  <si>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</si>
  <si>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</si>
  <si>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</si>
  <si>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</si>
  <si>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</si>
  <si>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</si>
  <si>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</si>
  <si>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</si>
  <si>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</si>
  <si>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</si>
  <si>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</si>
  <si>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</si>
  <si>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</si>
  <si>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</si>
  <si>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</si>
  <si>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</si>
  <si>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</si>
  <si>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</si>
  <si>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</si>
  <si>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</si>
  <si>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</si>
  <si>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</si>
  <si>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</si>
  <si>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</si>
  <si>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</si>
  <si>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</si>
  <si>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</si>
  <si>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</si>
  <si>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</si>
  <si>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</si>
  <si>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</si>
  <si>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</si>
  <si>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</si>
  <si>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</si>
  <si>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</si>
  <si>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</si>
  <si>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</si>
  <si>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</si>
  <si>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</si>
  <si>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</si>
  <si>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</si>
  <si>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</si>
  <si>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</si>
  <si>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</si>
  <si>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</si>
  <si>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</si>
  <si>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</si>
  <si>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</si>
  <si>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</si>
  <si>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</si>
  <si>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</si>
  <si>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</si>
  <si>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</si>
  <si>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</si>
  <si>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</si>
  <si>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</si>
  <si>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</si>
  <si>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</si>
  <si>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</si>
  <si>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</si>
  <si>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</si>
  <si>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</si>
  <si>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</si>
  <si>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</si>
  <si>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</si>
  <si>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</si>
  <si>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</si>
  <si>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</si>
  <si>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</si>
  <si>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</si>
  <si>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</si>
  <si>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</si>
  <si>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</si>
  <si>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</si>
  <si>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</si>
  <si>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</si>
  <si>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</si>
  <si>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</si>
  <si>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</si>
  <si>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</si>
  <si>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</si>
  <si>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</si>
  <si>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</si>
  <si>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</si>
  <si>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</si>
  <si>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</si>
  <si>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</si>
  <si>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</si>
  <si>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</si>
  <si>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</si>
  <si>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</si>
  <si>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</si>
  <si>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</si>
  <si>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</si>
  <si>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</si>
  <si>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</si>
  <si>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</si>
  <si>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</si>
  <si>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</si>
  <si>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</si>
  <si>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</si>
  <si>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</si>
  <si>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</si>
  <si>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</si>
  <si>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</si>
  <si>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</si>
  <si>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</si>
  <si>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</si>
  <si>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</si>
  <si>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</si>
  <si>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</si>
  <si>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</si>
  <si>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</si>
  <si>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</si>
  <si>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</si>
  <si>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</si>
  <si>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</si>
  <si>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</si>
  <si>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</si>
  <si>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</si>
  <si>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</si>
  <si>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</si>
  <si>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</si>
  <si>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</si>
  <si>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</si>
  <si>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</si>
  <si>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</si>
  <si>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</si>
  <si>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</si>
  <si>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</si>
  <si>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</si>
  <si>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</si>
  <si>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</si>
  <si>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</si>
  <si>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</si>
  <si>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</si>
  <si>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</si>
  <si>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</si>
  <si>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</si>
  <si>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</si>
  <si>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</si>
  <si>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</si>
  <si>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</si>
  <si>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</si>
  <si>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</si>
  <si>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</si>
  <si>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</si>
  <si>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</si>
  <si>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</si>
  <si>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</si>
  <si>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</si>
  <si>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</si>
  <si>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</si>
  <si>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</si>
  <si>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</si>
  <si>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</si>
  <si>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</si>
  <si>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</si>
  <si>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</si>
  <si>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</si>
  <si>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</si>
  <si>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</si>
  <si>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</si>
  <si>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</si>
  <si>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</si>
  <si>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</si>
  <si>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</si>
  <si>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</si>
  <si>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</si>
  <si>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</si>
  <si>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</si>
  <si>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</si>
  <si>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</si>
  <si>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</si>
  <si>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</si>
  <si>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</si>
  <si>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</si>
  <si>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</si>
  <si>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</si>
  <si>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</si>
  <si>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</si>
  <si>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</si>
  <si>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</si>
  <si>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</si>
  <si>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</si>
  <si>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</si>
  <si>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</si>
  <si>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</si>
  <si>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</si>
  <si>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</si>
  <si>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</si>
  <si>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</si>
  <si>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</si>
  <si>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</si>
  <si>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</si>
  <si>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</si>
  <si>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</si>
  <si>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</si>
  <si>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</si>
  <si>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</si>
  <si>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</si>
  <si>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</si>
  <si>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</si>
  <si>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</si>
  <si>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</si>
  <si>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</si>
  <si>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</si>
  <si>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</si>
  <si>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</si>
  <si>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</si>
  <si>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</si>
  <si>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</si>
  <si>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</si>
  <si>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</si>
  <si>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</si>
  <si>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</si>
  <si>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</si>
  <si>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</si>
  <si>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</si>
  <si>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</si>
  <si>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</si>
  <si>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</si>
  <si>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</si>
  <si>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</si>
  <si>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</si>
  <si>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</si>
  <si>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</si>
  <si>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</si>
  <si>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</si>
  <si>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</si>
  <si>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</si>
  <si>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</si>
  <si>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</si>
  <si>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</si>
  <si>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</si>
  <si>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</si>
  <si>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</si>
  <si>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</si>
  <si>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</si>
  <si>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</si>
  <si>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</si>
  <si>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</si>
  <si>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</si>
  <si>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</si>
  <si>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</si>
  <si>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</si>
  <si>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</si>
  <si>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</si>
  <si>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</si>
  <si>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</si>
  <si>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</si>
  <si>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</si>
  <si>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</si>
  <si>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</si>
  <si>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</si>
  <si>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</si>
  <si>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</si>
  <si>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</si>
  <si>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</si>
  <si>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</si>
  <si>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</si>
  <si>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</si>
  <si>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</si>
  <si>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</si>
  <si>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</si>
  <si>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</si>
  <si>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</si>
  <si>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</si>
  <si>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</si>
  <si>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</si>
  <si>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</si>
  <si>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</si>
  <si>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</si>
  <si>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</si>
  <si>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</si>
  <si>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</si>
  <si>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</si>
  <si>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</si>
  <si>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</si>
  <si>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</si>
  <si>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</si>
  <si>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</si>
  <si>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</si>
  <si>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</si>
  <si>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</si>
  <si>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</si>
  <si>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</si>
  <si>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</si>
  <si>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</si>
  <si>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</si>
  <si>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</si>
  <si>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</si>
  <si>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</si>
  <si>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</si>
  <si>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</si>
  <si>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</si>
  <si>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</si>
  <si>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</si>
  <si>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</si>
  <si>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</si>
  <si>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</si>
  <si>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</si>
  <si>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</si>
  <si>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</si>
  <si>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</si>
  <si>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</si>
  <si>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</si>
  <si>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</si>
  <si>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</si>
  <si>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</si>
  <si>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</si>
  <si>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</si>
  <si>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</si>
  <si>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</si>
  <si>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</si>
  <si>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</si>
  <si>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</si>
  <si>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</si>
  <si>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</si>
  <si>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</si>
  <si>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</si>
  <si>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</si>
  <si>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</si>
  <si>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</si>
  <si>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</si>
  <si>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</si>
  <si>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</si>
  <si>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</si>
  <si>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</si>
  <si>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</si>
  <si>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</si>
  <si>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</si>
  <si>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</si>
  <si>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</si>
  <si>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</si>
  <si>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</si>
  <si>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</si>
  <si>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</si>
  <si>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</si>
  <si>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</si>
  <si>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</si>
  <si>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</si>
  <si>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</si>
  <si>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</si>
  <si>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</si>
  <si>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</si>
  <si>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</si>
  <si>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</si>
  <si>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</si>
  <si>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</si>
  <si>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</si>
  <si>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</si>
  <si>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</si>
  <si>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</si>
  <si>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</si>
  <si>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</si>
  <si>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</si>
  <si>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</si>
  <si>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</si>
  <si>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</si>
  <si>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</si>
  <si>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</si>
  <si>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</si>
  <si>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</si>
  <si>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</si>
  <si>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</si>
  <si>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</si>
  <si>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</si>
  <si>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</si>
  <si>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</si>
  <si>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</si>
  <si>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</si>
  <si>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</si>
  <si>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</si>
  <si>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</si>
  <si>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</si>
  <si>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</si>
  <si>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</si>
  <si>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</si>
  <si>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</si>
  <si>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</si>
  <si>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</si>
  <si>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</si>
  <si>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</si>
  <si>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</si>
  <si>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</si>
  <si>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</si>
  <si>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</si>
  <si>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</si>
  <si>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</si>
  <si>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</si>
  <si>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</si>
  <si>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</si>
  <si>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</si>
  <si>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</si>
  <si>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</si>
  <si>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</si>
  <si>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</si>
  <si>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</si>
  <si>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</si>
  <si>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</si>
  <si>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</si>
  <si>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</si>
  <si>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</si>
  <si>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</si>
  <si>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</si>
  <si>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</si>
  <si>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</si>
  <si>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</si>
  <si>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</si>
  <si>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</si>
  <si>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</si>
  <si>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</si>
  <si>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</si>
  <si>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</si>
  <si>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</si>
  <si>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</si>
  <si>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</si>
  <si>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</si>
  <si>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</si>
  <si>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</si>
  <si>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</si>
  <si>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</si>
  <si>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</si>
  <si>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</si>
  <si>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</si>
  <si>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</si>
  <si>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</si>
  <si>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</si>
  <si>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</si>
  <si>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</si>
  <si>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</si>
  <si>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</si>
  <si>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</si>
  <si>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</si>
  <si>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</si>
  <si>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</si>
  <si>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</si>
  <si>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</si>
  <si>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</si>
  <si>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</si>
  <si>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</si>
  <si>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</si>
  <si>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</si>
  <si>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</si>
  <si>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</si>
  <si>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</si>
  <si>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</si>
  <si>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</si>
  <si>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</si>
  <si>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</si>
  <si>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</si>
  <si>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</si>
  <si>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</si>
  <si>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</si>
  <si>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</si>
  <si>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</si>
  <si>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</si>
  <si>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</si>
  <si>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</si>
  <si>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</si>
  <si>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</si>
  <si>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</si>
  <si>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</si>
  <si>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</si>
  <si>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</si>
  <si>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</si>
  <si>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</si>
  <si>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</si>
  <si>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</si>
  <si>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</si>
  <si>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</si>
  <si>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</si>
  <si>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</si>
  <si>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</si>
  <si>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</si>
  <si>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</si>
  <si>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</si>
  <si>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</si>
  <si>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</si>
  <si>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</si>
  <si>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</si>
  <si>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</si>
  <si>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</si>
  <si>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</si>
  <si>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</si>
  <si>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</si>
  <si>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</si>
  <si>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</si>
  <si>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</si>
  <si>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</si>
  <si>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</si>
  <si>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</si>
  <si>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</si>
  <si>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</si>
  <si>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</si>
  <si>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</si>
  <si>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</si>
  <si>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</si>
  <si>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</si>
  <si>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</si>
  <si>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</si>
  <si>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</si>
  <si>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</si>
  <si>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</si>
  <si>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</si>
  <si>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</si>
  <si>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</si>
  <si>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</si>
  <si>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</si>
  <si>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</si>
  <si>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</si>
  <si>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</si>
  <si>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</si>
  <si>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</si>
  <si>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</si>
  <si>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</si>
  <si>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</si>
  <si>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</si>
  <si>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</si>
  <si>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</si>
  <si>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</si>
  <si>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</si>
  <si>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</si>
  <si>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</si>
  <si>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</si>
  <si>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</si>
  <si>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</si>
  <si>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</si>
  <si>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</si>
  <si>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</si>
  <si>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</si>
  <si>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</si>
  <si>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</si>
  <si>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</si>
  <si>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</si>
  <si>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</si>
  <si>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</si>
  <si>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</si>
  <si>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</si>
  <si>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</si>
  <si>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</si>
  <si>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</si>
  <si>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</si>
  <si>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</si>
  <si>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</si>
  <si>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</si>
  <si>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</si>
  <si>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</si>
  <si>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</si>
  <si>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</si>
  <si>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</si>
  <si>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</si>
  <si>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</si>
  <si>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</si>
  <si>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</si>
  <si>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</si>
  <si>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</si>
  <si>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</si>
  <si>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</si>
  <si>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</si>
  <si>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</si>
  <si>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</si>
  <si>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</si>
  <si>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</si>
  <si>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</si>
  <si>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</si>
  <si>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</si>
  <si>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</si>
  <si>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</si>
  <si>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</si>
  <si>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</si>
  <si>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</si>
  <si>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</si>
  <si>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</si>
  <si>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</si>
  <si>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</si>
  <si>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</si>
  <si>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</si>
  <si>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</si>
  <si>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</si>
  <si>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</si>
  <si>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</si>
  <si>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</si>
  <si>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</si>
  <si>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</si>
  <si>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</si>
  <si>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</si>
  <si>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</si>
  <si>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</si>
  <si>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</si>
  <si>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</si>
  <si>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</si>
  <si>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</si>
  <si>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</si>
  <si>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</si>
  <si>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</si>
  <si>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</si>
  <si>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</si>
  <si>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</si>
  <si>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</si>
  <si>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</si>
  <si>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</si>
  <si>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</si>
  <si>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</si>
  <si>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</si>
  <si>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</si>
  <si>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</si>
  <si>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</si>
  <si>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</si>
  <si>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</si>
  <si>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</si>
  <si>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</si>
  <si>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</si>
  <si>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</si>
  <si>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</si>
  <si>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</si>
  <si>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</si>
  <si>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</si>
  <si>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</si>
  <si>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</si>
  <si>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</si>
  <si>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</si>
  <si>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</si>
  <si>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</si>
  <si>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</si>
  <si>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</si>
  <si>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</si>
  <si>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</si>
  <si>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</si>
  <si>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</si>
  <si>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</si>
  <si>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</si>
  <si>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</si>
  <si>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</si>
  <si>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</si>
  <si>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</si>
  <si>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</si>
  <si>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</si>
  <si>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</si>
  <si>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</si>
  <si>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</si>
  <si>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</si>
  <si>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</si>
  <si>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</si>
  <si>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</si>
  <si>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</si>
  <si>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</si>
  <si>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</si>
  <si>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</si>
  <si>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</si>
  <si>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</si>
  <si>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</si>
  <si>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</si>
  <si>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</si>
  <si>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</si>
  <si>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</si>
  <si>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</si>
  <si>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</si>
  <si>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</si>
  <si>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</si>
  <si>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</si>
  <si>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</si>
  <si>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</si>
  <si>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</si>
  <si>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</si>
  <si>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</si>
  <si>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</si>
  <si>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</si>
  <si>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</si>
  <si>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</si>
  <si>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</si>
  <si>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</si>
  <si>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</si>
  <si>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</si>
  <si>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</si>
  <si>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</si>
  <si>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</si>
  <si>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</si>
  <si>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</si>
  <si>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</si>
  <si>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</si>
  <si>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</si>
  <si>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</si>
  <si>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</si>
  <si>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</si>
  <si>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</si>
  <si>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</si>
  <si>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</si>
  <si>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</si>
  <si>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</si>
  <si>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</si>
  <si>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</si>
  <si>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</si>
  <si>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</si>
  <si>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</si>
  <si>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</si>
  <si>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</si>
  <si>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</si>
  <si>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</si>
  <si>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</si>
  <si>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</si>
  <si>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</si>
  <si>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</si>
  <si>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</si>
  <si>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</si>
  <si>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</si>
  <si>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</si>
  <si>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</si>
  <si>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</si>
  <si>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</si>
  <si>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</si>
  <si>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</si>
  <si>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</si>
  <si>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</si>
  <si>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</si>
  <si>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</si>
  <si>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</si>
  <si>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</si>
  <si>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</si>
  <si>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</si>
  <si>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</si>
  <si>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</si>
  <si>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</si>
  <si>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</si>
  <si>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</si>
  <si>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</si>
  <si>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</si>
  <si>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</si>
  <si>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</si>
  <si>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</si>
  <si>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</si>
  <si>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</si>
  <si>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</si>
  <si>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</si>
  <si>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</si>
  <si>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</si>
  <si>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</si>
  <si>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</si>
  <si>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</si>
  <si>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</si>
  <si>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</si>
  <si>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</si>
  <si>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</si>
  <si>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</si>
  <si>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</si>
  <si>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</si>
  <si>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</si>
  <si>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</si>
  <si>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</si>
  <si>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</si>
  <si>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</si>
  <si>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</si>
  <si>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</si>
  <si>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</si>
  <si>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</si>
  <si>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</si>
  <si>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</si>
  <si>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</si>
  <si>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</si>
  <si>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</si>
  <si>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</si>
  <si>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</si>
  <si>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</si>
  <si>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</si>
  <si>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</si>
  <si>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</si>
  <si>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</si>
  <si>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</si>
  <si>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</si>
  <si>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</si>
  <si>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</si>
  <si>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</si>
  <si>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</si>
  <si>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</si>
  <si>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</si>
  <si>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</si>
  <si>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</si>
  <si>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</si>
  <si>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</si>
  <si>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</si>
  <si>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</si>
  <si>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</si>
  <si>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</si>
  <si>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</si>
  <si>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</si>
  <si>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</si>
  <si>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</si>
  <si>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</si>
  <si>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</si>
  <si>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</si>
  <si>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</si>
  <si>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</si>
  <si>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</si>
  <si>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</si>
  <si>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</si>
  <si>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</si>
  <si>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</si>
  <si>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</si>
  <si>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</si>
  <si>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</si>
  <si>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</si>
  <si>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</si>
  <si>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</si>
  <si>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</si>
  <si>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</si>
  <si>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</si>
  <si>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</si>
  <si>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</si>
  <si>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</si>
  <si>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</si>
  <si>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</si>
  <si>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</si>
  <si>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</si>
  <si>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</si>
  <si>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</si>
  <si>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</si>
  <si>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</si>
  <si>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</si>
  <si>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</si>
  <si>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</si>
  <si>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</si>
  <si>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</si>
  <si>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</si>
  <si>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</si>
  <si>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</si>
  <si>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</si>
  <si>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</si>
  <si>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</si>
  <si>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</si>
  <si>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</si>
  <si>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</si>
  <si>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</si>
  <si>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</si>
  <si>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</si>
  <si>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</si>
  <si>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</si>
  <si>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</si>
  <si>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</si>
  <si>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</si>
  <si>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</si>
  <si>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</si>
  <si>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</si>
  <si>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</si>
  <si>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</si>
  <si>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</si>
  <si>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</si>
  <si>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</si>
  <si>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</si>
  <si>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</si>
  <si>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</si>
  <si>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</si>
  <si>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</si>
  <si>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</si>
  <si>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</si>
  <si>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</si>
  <si>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</si>
  <si>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</si>
  <si>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</si>
  <si>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</si>
  <si>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</si>
  <si>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</si>
  <si>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</si>
  <si>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</si>
  <si>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</si>
  <si>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</si>
  <si>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</si>
  <si>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</si>
  <si>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</si>
  <si>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</si>
  <si>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</si>
  <si>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</si>
  <si>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</si>
  <si>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</si>
  <si>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</si>
  <si>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</si>
  <si>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</si>
  <si>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</si>
  <si>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</si>
  <si>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</si>
  <si>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</si>
  <si>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</si>
  <si>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</si>
  <si>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</si>
  <si>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</si>
  <si>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</si>
  <si>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</si>
  <si>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</si>
  <si>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</si>
  <si>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</si>
  <si>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</si>
  <si>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</si>
  <si>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</si>
  <si>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</si>
  <si>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</si>
  <si>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</si>
  <si>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</si>
  <si>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</si>
  <si>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</si>
  <si>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</si>
  <si>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</si>
  <si>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</si>
  <si>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</si>
  <si>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</si>
  <si>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</si>
  <si>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</si>
  <si>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</si>
  <si>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</si>
  <si>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</si>
  <si>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</si>
  <si>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</si>
  <si>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</si>
  <si>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</si>
  <si>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</si>
  <si>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</si>
  <si>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</si>
  <si>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</si>
  <si>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</si>
  <si>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</si>
  <si>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</si>
  <si>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</si>
  <si>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</si>
  <si>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</si>
  <si>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</si>
  <si>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</si>
  <si>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</si>
  <si>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</si>
  <si>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</si>
  <si>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</si>
  <si>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</si>
  <si>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</si>
  <si>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</si>
  <si>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</si>
  <si>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</si>
  <si>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</si>
  <si>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</si>
  <si>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</si>
  <si>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</si>
  <si>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</si>
  <si>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</si>
  <si>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</si>
  <si>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</si>
  <si>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</si>
  <si>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</si>
  <si>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</si>
  <si>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</si>
  <si>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</si>
  <si>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</si>
  <si>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</si>
  <si>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</si>
  <si>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</si>
  <si>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</si>
  <si>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</si>
  <si>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</si>
  <si>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</si>
  <si>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</si>
  <si>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</si>
  <si>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</si>
  <si>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</si>
  <si>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</si>
  <si>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</si>
  <si>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</si>
  <si>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</si>
  <si>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</si>
  <si>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</si>
  <si>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</si>
  <si>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</si>
  <si>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</si>
  <si>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</si>
  <si>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</si>
  <si>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</si>
  <si>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</si>
  <si>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</si>
  <si>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</si>
  <si>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</si>
  <si>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</si>
  <si>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</si>
  <si>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</si>
  <si>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</si>
  <si>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</si>
  <si>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</si>
  <si>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</si>
  <si>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</si>
  <si>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</si>
  <si>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</si>
  <si>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</si>
  <si>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</si>
  <si>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</si>
  <si>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</si>
  <si>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</si>
  <si>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</si>
  <si>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</si>
  <si>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</si>
  <si>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</si>
  <si>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</si>
  <si>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</si>
  <si>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</si>
  <si>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</si>
  <si>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</si>
  <si>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</si>
  <si>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</si>
  <si>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</si>
  <si>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</si>
  <si>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</si>
  <si>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</si>
  <si>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</si>
  <si>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</si>
  <si>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</si>
  <si>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</si>
  <si>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</si>
  <si>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</si>
  <si>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</si>
  <si>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</si>
  <si>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</si>
  <si>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</si>
  <si>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</si>
  <si>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</si>
  <si>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</si>
  <si>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</si>
  <si>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</si>
  <si>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</si>
  <si>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</si>
  <si>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</si>
  <si>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</si>
  <si>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</si>
  <si>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</si>
  <si>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</si>
  <si>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</si>
  <si>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</si>
  <si>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</si>
  <si>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</si>
  <si>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</si>
  <si>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</si>
  <si>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</si>
  <si>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</si>
  <si>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</si>
  <si>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</si>
  <si>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</si>
  <si>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</si>
  <si>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</si>
  <si>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</si>
  <si>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</si>
  <si>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</si>
  <si>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</si>
  <si>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</si>
  <si>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</si>
  <si>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</si>
  <si>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</si>
  <si>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</si>
  <si>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</si>
  <si>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</si>
  <si>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</si>
  <si>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</si>
  <si>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</si>
  <si>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</si>
  <si>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</si>
  <si>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</si>
  <si>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</si>
  <si>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</si>
  <si>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</si>
  <si>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</si>
  <si>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</si>
  <si>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</si>
  <si>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</si>
  <si>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</si>
  <si>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</si>
  <si>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</si>
  <si>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</si>
  <si>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</si>
  <si>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</si>
  <si>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</si>
  <si>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</si>
  <si>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</si>
  <si>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</si>
  <si>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</si>
  <si>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</si>
  <si>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</si>
  <si>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</si>
  <si>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</si>
  <si>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</si>
  <si>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</si>
  <si>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</si>
  <si>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</si>
  <si>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</si>
  <si>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</si>
  <si>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</si>
  <si>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</si>
  <si>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</si>
  <si>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</si>
  <si>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</si>
  <si>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</si>
  <si>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</si>
  <si>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</si>
  <si>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</si>
  <si>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</si>
  <si>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</si>
  <si>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</si>
  <si>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</si>
  <si>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</si>
  <si>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</si>
  <si>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</si>
  <si>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</si>
  <si>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</si>
  <si>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</si>
  <si>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</si>
  <si>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</si>
  <si>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</si>
  <si>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</si>
  <si>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</si>
  <si>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</si>
  <si>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</si>
  <si>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</si>
  <si>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</si>
  <si>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</si>
  <si>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</si>
  <si>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</si>
  <si>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</si>
  <si>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</si>
  <si>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</si>
  <si>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</si>
  <si>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</si>
  <si>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</si>
  <si>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</si>
  <si>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</si>
  <si>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</si>
  <si>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</si>
  <si>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</si>
  <si>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</si>
  <si>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</si>
  <si>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</si>
  <si>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</si>
  <si>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</si>
  <si>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</si>
  <si>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</si>
  <si>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</si>
  <si>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</si>
  <si>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</si>
  <si>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</si>
  <si>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</si>
  <si>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</si>
  <si>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</si>
  <si>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</si>
  <si>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</si>
  <si>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</si>
  <si>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</si>
  <si>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</si>
  <si>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</si>
  <si>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</si>
  <si>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</si>
  <si>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</si>
  <si>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</si>
  <si>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</si>
  <si>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</si>
  <si>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</si>
  <si>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</si>
  <si>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</si>
  <si>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</si>
  <si>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</si>
  <si>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</si>
  <si>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</si>
  <si>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</si>
  <si>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</si>
  <si>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</si>
  <si>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</si>
  <si>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</si>
  <si>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</si>
  <si>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</si>
  <si>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</si>
  <si>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</si>
  <si>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</si>
  <si>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</si>
  <si>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</si>
  <si>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</si>
  <si>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</si>
  <si>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</si>
  <si>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</si>
  <si>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</si>
  <si>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</si>
  <si>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</si>
  <si>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</si>
  <si>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</si>
  <si>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</si>
  <si>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</si>
  <si>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</si>
  <si>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</si>
  <si>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</si>
  <si>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</si>
  <si>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</si>
  <si>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</si>
  <si>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</si>
  <si>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</si>
  <si>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</si>
  <si>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</si>
  <si>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</si>
  <si>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</si>
  <si>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</si>
  <si>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</si>
  <si>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</si>
  <si>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</si>
  <si>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</si>
  <si>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</si>
  <si>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</si>
  <si>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</si>
  <si>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</si>
  <si>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</si>
  <si>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</si>
  <si>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</si>
  <si>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</si>
  <si>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</si>
  <si>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</si>
  <si>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</si>
  <si>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</si>
  <si>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</si>
  <si>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</si>
  <si>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</si>
  <si>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</si>
  <si>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</si>
  <si>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</si>
  <si>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</si>
  <si>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</si>
  <si>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</si>
  <si>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</si>
  <si>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</si>
  <si>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</si>
  <si>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</si>
  <si>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</si>
  <si>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</si>
  <si>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</si>
  <si>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</si>
  <si>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</si>
  <si>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</si>
  <si>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</si>
  <si>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</si>
  <si>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</si>
  <si>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</si>
  <si>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</si>
  <si>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</si>
  <si>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</si>
  <si>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</si>
  <si>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</si>
  <si>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</si>
  <si>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</si>
  <si>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</si>
  <si>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</si>
  <si>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</si>
  <si>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</si>
  <si>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</si>
  <si>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</si>
  <si>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</si>
  <si>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</si>
  <si>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</si>
  <si>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</si>
  <si>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</si>
  <si>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</si>
  <si>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</si>
  <si>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</si>
  <si>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</si>
  <si>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</si>
  <si>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</si>
  <si>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</si>
  <si>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</si>
  <si>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</si>
  <si>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</si>
  <si>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</si>
  <si>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</si>
  <si>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</si>
  <si>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</si>
  <si>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</si>
  <si>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</si>
  <si>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</si>
  <si>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</si>
  <si>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</si>
  <si>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</si>
  <si>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</si>
  <si>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</si>
  <si>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</si>
  <si>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</si>
  <si>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</si>
  <si>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</si>
  <si>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</si>
  <si>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</si>
  <si>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</si>
  <si>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</si>
  <si>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</si>
  <si>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</si>
  <si>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</si>
  <si>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</si>
  <si>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</si>
  <si>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</si>
  <si>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</si>
  <si>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</si>
  <si>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</si>
  <si>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</si>
  <si>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</si>
  <si>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</si>
  <si>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</si>
  <si>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</si>
  <si>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</si>
  <si>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</si>
  <si>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</si>
  <si>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</si>
  <si>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</si>
  <si>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</si>
  <si>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</si>
  <si>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</si>
  <si>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</si>
  <si>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</si>
  <si>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</si>
  <si>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</si>
  <si>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</si>
  <si>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</si>
  <si>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</si>
  <si>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</si>
  <si>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</si>
  <si>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</si>
  <si>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</si>
  <si>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</si>
  <si>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</si>
  <si>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</si>
  <si>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</si>
  <si>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</si>
  <si>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</si>
  <si>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</si>
  <si>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</si>
  <si>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</si>
  <si>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</si>
  <si>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</si>
  <si>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</si>
  <si>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</si>
  <si>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</si>
  <si>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</si>
  <si>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</si>
  <si>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</si>
  <si>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</si>
  <si>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</si>
  <si>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</si>
  <si>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</si>
  <si>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</si>
  <si>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</si>
  <si>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</si>
  <si>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</si>
  <si>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</si>
  <si>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</si>
  <si>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</si>
  <si>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</si>
  <si>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</si>
  <si>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</si>
  <si>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</si>
  <si>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</si>
  <si>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</si>
  <si>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</si>
  <si>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</si>
  <si>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</si>
  <si>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</si>
  <si>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</si>
  <si>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</si>
  <si>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</si>
  <si>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</si>
  <si>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</si>
  <si>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</si>
  <si>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</si>
  <si>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</si>
  <si>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</si>
  <si>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</si>
  <si>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</si>
  <si>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</si>
  <si>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</si>
  <si>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</si>
  <si>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</si>
  <si>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</si>
  <si>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</si>
  <si>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</si>
  <si>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</si>
  <si>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</si>
  <si>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</si>
  <si>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</si>
  <si>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</si>
  <si>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</si>
  <si>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</si>
  <si>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</si>
  <si>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</si>
  <si>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</si>
  <si>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</si>
  <si>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</si>
  <si>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</si>
  <si>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</si>
  <si>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</si>
  <si>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</si>
  <si>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</si>
  <si>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</si>
  <si>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</si>
  <si>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</si>
  <si>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</si>
  <si>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</si>
  <si>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</si>
  <si>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</si>
  <si>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</si>
  <si>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</si>
  <si>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</si>
  <si>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</si>
  <si>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</si>
  <si>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</si>
  <si>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</si>
  <si>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</si>
  <si>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</si>
  <si>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</si>
  <si>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</si>
  <si>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</si>
  <si>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</si>
  <si>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</si>
  <si>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</si>
  <si>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</si>
  <si>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</si>
  <si>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</si>
  <si>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</si>
  <si>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</si>
  <si>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</si>
  <si>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</si>
  <si>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</si>
  <si>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</si>
  <si>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</si>
  <si>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</si>
  <si>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</si>
  <si>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</si>
  <si>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</si>
  <si>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</si>
  <si>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</si>
  <si>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</si>
  <si>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</si>
  <si>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</si>
  <si>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</si>
  <si>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</si>
  <si>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</si>
  <si>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</si>
  <si>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</si>
  <si>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</si>
  <si>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</si>
  <si>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</si>
  <si>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</si>
  <si>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</si>
  <si>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</si>
  <si>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</si>
  <si>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</si>
  <si>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</si>
  <si>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</si>
  <si>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</si>
  <si>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</si>
  <si>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</si>
  <si>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</si>
  <si>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</si>
  <si>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</si>
  <si>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</si>
  <si>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</si>
  <si>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</si>
  <si>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</si>
  <si>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</si>
  <si>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</si>
  <si>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</si>
  <si>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</si>
  <si>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</si>
  <si>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</si>
  <si>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</si>
  <si>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</si>
  <si>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</si>
  <si>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</si>
  <si>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</si>
  <si>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</si>
  <si>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</si>
  <si>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</si>
  <si>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</si>
  <si>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</si>
  <si>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</si>
  <si>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</si>
  <si>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</si>
  <si>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</si>
  <si>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</si>
  <si>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</si>
  <si>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</si>
  <si>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</si>
  <si>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</si>
  <si>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</si>
  <si>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</si>
  <si>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</si>
  <si>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</si>
  <si>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</si>
  <si>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</si>
  <si>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</si>
  <si>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</si>
  <si>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</si>
  <si>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</si>
  <si>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</si>
  <si>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</si>
  <si>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</si>
  <si>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</si>
  <si>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</si>
  <si>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</si>
  <si>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</si>
  <si>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</si>
  <si>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</si>
  <si>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</si>
  <si>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</si>
  <si>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</si>
  <si>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</si>
  <si>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</si>
  <si>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</si>
  <si>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</si>
  <si>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</si>
  <si>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</si>
  <si>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</si>
  <si>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</si>
  <si>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</si>
  <si>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</si>
  <si>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</si>
  <si>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</si>
  <si>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</si>
  <si>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</si>
  <si>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</si>
  <si>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</si>
  <si>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</si>
  <si>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</si>
  <si>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</si>
  <si>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</si>
  <si>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</si>
  <si>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</si>
  <si>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</si>
  <si>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</si>
  <si>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</si>
  <si>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</si>
  <si>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</si>
  <si>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</si>
  <si>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</si>
  <si>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</si>
  <si>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</si>
  <si>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</si>
  <si>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</si>
  <si>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</si>
  <si>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</si>
  <si>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</si>
  <si>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</si>
  <si>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</si>
  <si>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</si>
  <si>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</si>
  <si>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</si>
  <si>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</si>
  <si>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</si>
  <si>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</si>
  <si>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</si>
  <si>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</si>
  <si>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</si>
  <si>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</si>
  <si>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</si>
  <si>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</si>
  <si>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</si>
  <si>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</si>
  <si>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</si>
  <si>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</si>
  <si>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</si>
  <si>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</si>
  <si>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</si>
  <si>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</si>
  <si>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</si>
  <si>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</si>
  <si>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</si>
  <si>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</si>
  <si>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</si>
  <si>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</si>
  <si>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</si>
  <si>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</si>
  <si>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</si>
  <si>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</si>
  <si>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</si>
  <si>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</si>
  <si>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</si>
  <si>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</si>
  <si>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</si>
  <si>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</si>
  <si>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</si>
  <si>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</si>
  <si>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</si>
  <si>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</si>
  <si>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</si>
  <si>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</si>
  <si>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</si>
  <si>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</si>
  <si>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</si>
  <si>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</si>
  <si>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</si>
  <si>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</si>
  <si>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</si>
  <si>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</si>
  <si>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</si>
  <si>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</si>
  <si>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</si>
  <si>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</si>
  <si>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</si>
  <si>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</si>
  <si>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</si>
  <si>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</si>
  <si>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</si>
  <si>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</si>
  <si>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</si>
  <si>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</si>
  <si>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</si>
  <si>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</si>
  <si>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</si>
  <si>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</si>
  <si>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</si>
  <si>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</si>
  <si>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</si>
  <si>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</si>
  <si>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</si>
  <si>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</si>
  <si>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</si>
  <si>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</si>
  <si>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</si>
  <si>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</si>
  <si>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</si>
  <si>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</si>
  <si>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</si>
  <si>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</si>
  <si>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</si>
  <si>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</si>
  <si>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</si>
  <si>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</si>
  <si>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</si>
  <si>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</si>
  <si>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</si>
  <si>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</si>
  <si>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</si>
  <si>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</si>
  <si>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</si>
  <si>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</si>
  <si>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</si>
  <si>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</si>
  <si>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</si>
  <si>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</si>
  <si>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</si>
  <si>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</si>
  <si>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</si>
  <si>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</si>
  <si>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</si>
  <si>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</si>
  <si>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</si>
  <si>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</si>
  <si>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</si>
  <si>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</si>
  <si>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</si>
  <si>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</si>
  <si>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</si>
  <si>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</si>
  <si>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</si>
  <si>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</si>
  <si>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</si>
  <si>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</si>
  <si>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</si>
  <si>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</si>
  <si>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</si>
  <si>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</si>
  <si>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</si>
  <si>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</si>
  <si>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</si>
  <si>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</si>
  <si>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</si>
  <si>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</si>
  <si>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</si>
  <si>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</si>
  <si>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</si>
  <si>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</si>
  <si>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</si>
  <si>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</si>
  <si>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</si>
  <si>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</si>
  <si>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</si>
  <si>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</si>
  <si>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</si>
  <si>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</si>
  <si>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</si>
  <si>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</si>
  <si>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</si>
  <si>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</si>
  <si>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</si>
  <si>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</si>
  <si>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</si>
  <si>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</si>
  <si>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</si>
  <si>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</si>
  <si>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</si>
  <si>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</si>
  <si>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</si>
  <si>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</si>
  <si>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</si>
  <si>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</si>
  <si>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</si>
  <si>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</si>
  <si>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</si>
  <si>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</si>
  <si>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</si>
  <si>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</si>
  <si>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</si>
  <si>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</si>
  <si>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</si>
  <si>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</si>
  <si>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</si>
  <si>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</si>
  <si>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</si>
  <si>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</si>
  <si>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</si>
  <si>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</si>
  <si>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</si>
  <si>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</si>
  <si>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</si>
  <si>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</si>
  <si>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</si>
  <si>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</si>
  <si>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</si>
  <si>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</si>
  <si>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</si>
  <si>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</si>
  <si>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</si>
  <si>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</si>
  <si>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</si>
  <si>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</si>
  <si>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</si>
  <si>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</si>
  <si>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</si>
  <si>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</si>
  <si>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</si>
  <si>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</si>
  <si>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</si>
  <si>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</si>
  <si>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</si>
  <si>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</si>
  <si>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</si>
  <si>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</si>
  <si>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</si>
  <si>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</si>
  <si>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</si>
  <si>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</si>
  <si>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</si>
  <si>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</si>
  <si>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</si>
  <si>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</si>
  <si>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</si>
  <si>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</si>
  <si>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</si>
  <si>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</si>
  <si>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</si>
  <si>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</si>
  <si>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</si>
  <si>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</si>
  <si>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</si>
  <si>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</si>
  <si>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</si>
  <si>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</si>
  <si>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</si>
  <si>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</si>
  <si>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</si>
  <si>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</si>
  <si>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</si>
  <si>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</si>
  <si>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</si>
  <si>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</si>
  <si>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</si>
  <si>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</si>
  <si>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</si>
  <si>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</si>
  <si>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</si>
  <si>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</si>
  <si>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</si>
  <si>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</si>
  <si>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</si>
  <si>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</si>
  <si>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</si>
  <si>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</si>
  <si>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</si>
  <si>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</si>
  <si>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</si>
  <si>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</si>
  <si>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</si>
  <si>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</si>
  <si>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</si>
  <si>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</si>
  <si>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</si>
  <si>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</si>
  <si>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</si>
  <si>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</si>
  <si>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</si>
  <si>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</si>
  <si>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</si>
  <si>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</si>
  <si>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</si>
  <si>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</si>
  <si>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</si>
  <si>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</si>
  <si>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</si>
  <si>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</si>
  <si>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</si>
  <si>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</si>
  <si>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</si>
  <si>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</si>
  <si>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</si>
  <si>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</si>
  <si>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</si>
  <si>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</si>
  <si>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</si>
  <si>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</si>
  <si>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</si>
  <si>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</si>
  <si>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</si>
  <si>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</si>
  <si>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</si>
  <si>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</si>
  <si>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</si>
  <si>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</si>
  <si>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</si>
  <si>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</si>
  <si>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</si>
  <si>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</si>
  <si>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</si>
  <si>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</si>
  <si>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</si>
  <si>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</si>
  <si>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</si>
  <si>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</si>
  <si>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</si>
  <si>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</si>
  <si>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</si>
  <si>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</si>
  <si>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</si>
  <si>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</si>
  <si>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</si>
  <si>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</si>
  <si>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</si>
  <si>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</si>
  <si>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</si>
  <si>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</si>
  <si>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</si>
  <si>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</si>
  <si>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</si>
  <si>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</si>
  <si>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</si>
  <si>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</si>
  <si>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</si>
  <si>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</si>
  <si>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</si>
  <si>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</si>
  <si>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</si>
  <si>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</si>
  <si>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</si>
  <si>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</si>
  <si>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</si>
  <si>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</si>
  <si>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</si>
  <si>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</si>
  <si>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</si>
  <si>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</si>
  <si>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</si>
  <si>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</si>
  <si>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</si>
  <si>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</si>
  <si>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</si>
  <si>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</si>
  <si>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</si>
  <si>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</si>
  <si>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</si>
  <si>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</si>
  <si>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</si>
  <si>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</si>
  <si>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</si>
  <si>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</si>
  <si>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</si>
  <si>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</si>
  <si>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</si>
  <si>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</si>
  <si>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</si>
  <si>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</si>
  <si>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</si>
  <si>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</si>
  <si>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</si>
  <si>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</si>
  <si>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</si>
  <si>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</si>
  <si>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</si>
  <si>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</si>
  <si>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</si>
  <si>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</si>
  <si>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</si>
  <si>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</si>
  <si>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</si>
  <si>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</si>
  <si>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</si>
  <si>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</si>
  <si>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</si>
  <si>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</si>
  <si>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</si>
  <si>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</si>
  <si>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</si>
  <si>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</si>
  <si>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</si>
  <si>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</si>
  <si>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</si>
  <si>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</si>
  <si>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</si>
  <si>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</si>
  <si>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</si>
  <si>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</si>
  <si>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</si>
  <si>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</si>
  <si>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</si>
  <si>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</si>
  <si>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</si>
  <si>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</si>
  <si>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</si>
  <si>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</si>
  <si>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</si>
  <si>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</si>
  <si>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</si>
  <si>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</si>
  <si>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</si>
  <si>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</si>
  <si>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</si>
  <si>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</si>
  <si>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</si>
  <si>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</si>
  <si>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</si>
  <si>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</si>
  <si>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</si>
  <si>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</si>
  <si>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</si>
  <si>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</si>
  <si>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</si>
  <si>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</si>
  <si>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</si>
  <si>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</si>
  <si>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</si>
  <si>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</si>
  <si>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</si>
  <si>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</si>
  <si>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</si>
  <si>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</si>
  <si>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</si>
  <si>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</si>
  <si>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</si>
  <si>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</si>
  <si>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</si>
  <si>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</si>
  <si>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</si>
  <si>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</si>
  <si>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</si>
  <si>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</si>
  <si>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</si>
  <si>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</si>
  <si>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</si>
  <si>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</si>
  <si>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</si>
  <si>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</si>
  <si>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</si>
  <si>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</si>
  <si>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</si>
  <si>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</si>
  <si>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</si>
  <si>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</si>
  <si>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</si>
  <si>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</si>
  <si>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</si>
  <si>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</si>
  <si>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</si>
  <si>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</si>
  <si>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</si>
  <si>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</si>
  <si>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</si>
  <si>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</si>
  <si>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</si>
  <si>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</si>
  <si>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</si>
  <si>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</si>
  <si>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</si>
  <si>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</si>
  <si>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</si>
  <si>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</si>
  <si>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</si>
  <si>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</si>
  <si>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</si>
  <si>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</si>
  <si>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</si>
  <si>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</si>
  <si>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</si>
  <si>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</si>
  <si>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</si>
  <si>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</si>
  <si>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</si>
  <si>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</si>
  <si>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</si>
  <si>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</si>
  <si>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</si>
  <si>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</si>
  <si>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</si>
  <si>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</si>
  <si>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</si>
  <si>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</si>
  <si>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</si>
  <si>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</si>
  <si>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</si>
  <si>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</si>
  <si>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</si>
  <si>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</si>
  <si>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</si>
  <si>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</si>
  <si>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</si>
  <si>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</si>
  <si>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</si>
  <si>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</si>
  <si>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</si>
  <si>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</si>
  <si>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</si>
  <si>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</si>
  <si>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</si>
  <si>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</si>
  <si>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</si>
  <si>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</si>
  <si>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</si>
  <si>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</si>
  <si>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</si>
  <si>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</si>
  <si>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</si>
  <si>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</si>
  <si>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</si>
  <si>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</si>
  <si>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</si>
  <si>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</si>
  <si>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</si>
  <si>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</si>
  <si>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</si>
  <si>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</si>
  <si>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</si>
  <si>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</si>
  <si>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</si>
  <si>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</si>
  <si>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</si>
  <si>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</si>
  <si>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</si>
  <si>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</si>
  <si>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</si>
  <si>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</si>
  <si>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</si>
  <si>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</si>
  <si>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</si>
  <si>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</si>
  <si>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</si>
  <si>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</si>
  <si>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</si>
  <si>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</si>
  <si>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</si>
  <si>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</si>
  <si>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</si>
  <si>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</si>
  <si>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</si>
  <si>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</si>
  <si>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</si>
  <si>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</si>
  <si>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</si>
  <si>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</si>
  <si>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</si>
  <si>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</si>
  <si>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</si>
  <si>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</si>
  <si>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</si>
  <si>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</si>
  <si>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</si>
  <si>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</si>
  <si>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</si>
  <si>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</si>
  <si>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</si>
  <si>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</si>
  <si>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</si>
  <si>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</si>
  <si>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</si>
  <si>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</si>
  <si>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</si>
  <si>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</si>
  <si>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</si>
  <si>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</si>
  <si>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</si>
  <si>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</si>
  <si>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</si>
  <si>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</si>
  <si>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</si>
  <si>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</si>
  <si>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</si>
  <si>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</si>
  <si>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</si>
  <si>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</si>
  <si>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</si>
  <si>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</si>
  <si>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</si>
  <si>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</si>
  <si>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</si>
  <si>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</si>
  <si>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</si>
  <si>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</si>
  <si>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</si>
  <si>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</si>
  <si>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</si>
  <si>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</si>
  <si>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</si>
  <si>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</si>
  <si>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</si>
  <si>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</si>
  <si>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</si>
  <si>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</si>
  <si>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</si>
  <si>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</si>
  <si>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</si>
  <si>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</si>
  <si>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</si>
  <si>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</si>
  <si>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</si>
  <si>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</si>
  <si>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</si>
  <si>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</si>
  <si>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</si>
  <si>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</si>
  <si>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</si>
  <si>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</si>
  <si>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</si>
  <si>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</si>
  <si>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</si>
  <si>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</si>
  <si>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</si>
  <si>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</si>
  <si>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</si>
  <si>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</si>
  <si>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</si>
  <si>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</si>
  <si>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</si>
  <si>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</si>
  <si>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</si>
  <si>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</si>
  <si>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</si>
  <si>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</si>
  <si>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</si>
  <si>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</si>
  <si>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</si>
  <si>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</si>
  <si>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</si>
  <si>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</si>
  <si>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</si>
  <si>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</si>
  <si>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</si>
  <si>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</si>
  <si>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</si>
  <si>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</si>
  <si>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</si>
  <si>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</si>
  <si>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</si>
  <si>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</si>
  <si>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</si>
  <si>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</si>
  <si>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</si>
  <si>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</si>
  <si>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</si>
  <si>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</si>
  <si>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</si>
  <si>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</si>
  <si>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</si>
  <si>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</si>
  <si>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</si>
  <si>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</si>
  <si>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</si>
  <si>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</si>
  <si>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</si>
  <si>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</si>
  <si>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</si>
  <si>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</si>
  <si>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</si>
  <si>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</si>
  <si>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</si>
  <si>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</si>
  <si>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</si>
  <si>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</si>
  <si>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</si>
  <si>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</si>
  <si>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</si>
  <si>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</si>
  <si>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</si>
  <si>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</si>
  <si>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</si>
  <si>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</si>
  <si>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</si>
  <si>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</si>
  <si>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</si>
  <si>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</si>
  <si>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</si>
  <si>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</si>
  <si>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</si>
  <si>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</si>
  <si>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</si>
  <si>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</si>
  <si>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</si>
  <si>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</si>
  <si>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</si>
  <si>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</si>
  <si>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</si>
  <si>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</si>
  <si>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</si>
  <si>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</si>
  <si>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</si>
  <si>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</si>
  <si>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</si>
  <si>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</si>
  <si>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</si>
  <si>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</si>
  <si>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</si>
  <si>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</si>
  <si>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</si>
  <si>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</si>
  <si>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</si>
  <si>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</si>
  <si>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</si>
  <si>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</si>
  <si>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</si>
  <si>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</si>
  <si>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</si>
  <si>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</si>
  <si>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</si>
  <si>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</si>
  <si>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</si>
  <si>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</si>
  <si>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</si>
  <si>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</si>
  <si>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</si>
  <si>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</si>
  <si>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</si>
  <si>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</si>
  <si>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</si>
  <si>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</si>
  <si>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</si>
  <si>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</si>
  <si>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</si>
  <si>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</si>
  <si>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</si>
  <si>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</si>
  <si>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</si>
  <si>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</si>
  <si>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</si>
  <si>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</si>
  <si>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</si>
  <si>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</si>
  <si>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</si>
  <si>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</si>
  <si>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</si>
  <si>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</si>
  <si>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</si>
  <si>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</si>
  <si>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</si>
  <si>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</si>
  <si>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</si>
  <si>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</si>
  <si>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</si>
  <si>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</si>
  <si>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</si>
  <si>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</si>
  <si>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</si>
  <si>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</si>
  <si>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</si>
  <si>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</si>
  <si>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</si>
  <si>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</si>
  <si>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</si>
  <si>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</si>
  <si>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</si>
  <si>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</si>
  <si>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</si>
  <si>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</si>
  <si>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</si>
  <si>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</si>
  <si>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</si>
  <si>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</si>
  <si>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</si>
  <si>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</si>
  <si>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</si>
  <si>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</si>
  <si>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</si>
  <si>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</si>
  <si>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</si>
  <si>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</si>
  <si>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</si>
  <si>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</si>
  <si>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</si>
  <si>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</si>
  <si>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</si>
  <si>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</si>
  <si>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</si>
  <si>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</si>
  <si>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</si>
  <si>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</si>
  <si>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</si>
  <si>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</si>
  <si>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</si>
  <si>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</si>
  <si>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</si>
  <si>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</si>
  <si>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</si>
  <si>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</si>
  <si>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</si>
  <si>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</si>
  <si>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</si>
  <si>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</si>
  <si>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</si>
  <si>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</si>
  <si>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</si>
  <si>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</si>
  <si>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</si>
  <si>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</si>
  <si>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</si>
  <si>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</si>
  <si>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</si>
  <si>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</si>
  <si>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</si>
  <si>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</si>
  <si>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</si>
  <si>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</si>
  <si>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</si>
  <si>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</si>
  <si>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</si>
  <si>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</si>
  <si>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</si>
  <si>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</si>
  <si>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</si>
  <si>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</si>
  <si>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</si>
  <si>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</si>
  <si>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</si>
  <si>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</si>
  <si>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</si>
  <si>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</si>
  <si>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</si>
  <si>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</si>
  <si>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</si>
  <si>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</si>
  <si>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</si>
  <si>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</si>
  <si>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</si>
  <si>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</si>
  <si>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</si>
  <si>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</si>
  <si>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</si>
  <si>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</si>
  <si>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</si>
  <si>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</si>
  <si>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</si>
  <si>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</si>
  <si>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</si>
  <si>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</si>
  <si>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</si>
  <si>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</si>
  <si>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</si>
  <si>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</si>
  <si>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</si>
  <si>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</si>
  <si>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</si>
  <si>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</si>
  <si>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</si>
  <si>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</si>
  <si>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</si>
  <si>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</si>
  <si>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</si>
  <si>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</si>
  <si>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</si>
  <si>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</si>
  <si>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</si>
  <si>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</si>
  <si>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</si>
  <si>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</si>
  <si>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</si>
  <si>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</si>
  <si>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</si>
  <si>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</si>
  <si>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</si>
  <si>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</si>
  <si>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</si>
  <si>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</si>
  <si>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</si>
  <si>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</si>
  <si>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</si>
  <si>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</si>
  <si>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</si>
  <si>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</si>
  <si>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</si>
  <si>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</si>
  <si>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</si>
  <si>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</si>
  <si>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</si>
  <si>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</si>
  <si>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</si>
  <si>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</si>
  <si>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</si>
  <si>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</si>
  <si>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</si>
  <si>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</si>
  <si>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</si>
  <si>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</si>
  <si>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</si>
  <si>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</si>
  <si>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</si>
  <si>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</si>
  <si>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</si>
  <si>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</si>
  <si>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</si>
  <si>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</si>
  <si>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</si>
  <si>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</si>
  <si>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</si>
  <si>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</si>
  <si>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</si>
  <si>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</si>
  <si>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</si>
  <si>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</si>
  <si>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</si>
  <si>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</si>
  <si>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</si>
  <si>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</si>
  <si>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</si>
  <si>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</si>
  <si>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</si>
  <si>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</si>
  <si>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</si>
  <si>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</si>
  <si>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</si>
  <si>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</si>
  <si>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</si>
  <si>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</si>
  <si>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</si>
  <si>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</si>
  <si>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</si>
  <si>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</si>
  <si>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</si>
  <si>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</si>
  <si>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</si>
  <si>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</si>
  <si>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</si>
  <si>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</si>
  <si>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</si>
  <si>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</si>
  <si>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</si>
  <si>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</si>
  <si>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</si>
  <si>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</si>
  <si>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</si>
  <si>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</si>
  <si>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</si>
  <si>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</si>
  <si>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</si>
  <si>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</si>
  <si>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</si>
  <si>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</si>
  <si>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</si>
  <si>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</si>
  <si>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</si>
  <si>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</si>
  <si>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</si>
  <si>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</si>
  <si>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</si>
  <si>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</si>
  <si>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</si>
  <si>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</si>
  <si>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</si>
  <si>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</si>
  <si>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</si>
  <si>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</si>
  <si>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</si>
  <si>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</si>
  <si>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</si>
  <si>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</si>
  <si>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</si>
  <si>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</si>
  <si>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</si>
  <si>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</si>
  <si>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</si>
  <si>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</si>
  <si>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</si>
  <si>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</si>
  <si>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</si>
  <si>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</si>
  <si>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</si>
  <si>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</si>
  <si>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</si>
  <si>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</si>
  <si>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</si>
  <si>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</si>
  <si>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</si>
  <si>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</si>
  <si>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</si>
  <si>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</si>
  <si>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</si>
  <si>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</si>
  <si>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</si>
  <si>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</si>
  <si>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</si>
  <si>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</si>
  <si>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</si>
  <si>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</si>
  <si>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</si>
  <si>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</si>
  <si>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</si>
  <si>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</si>
  <si>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</si>
  <si>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</si>
  <si>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</si>
  <si>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</si>
  <si>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</si>
  <si>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</si>
  <si>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</si>
  <si>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</si>
  <si>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</si>
  <si>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</si>
  <si>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</si>
  <si>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</si>
  <si>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</si>
  <si>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</si>
  <si>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</si>
  <si>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</si>
  <si>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</si>
  <si>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</si>
  <si>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</si>
  <si>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</si>
  <si>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</si>
  <si>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</si>
  <si>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</si>
  <si>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</si>
  <si>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</si>
  <si>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</si>
  <si>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</si>
  <si>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</si>
  <si>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</si>
  <si>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</si>
  <si>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</si>
  <si>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</si>
  <si>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</si>
  <si>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</si>
  <si>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</si>
  <si>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</si>
  <si>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</si>
  <si>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</si>
  <si>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</si>
  <si>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</si>
  <si>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</si>
  <si>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</si>
  <si>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</si>
  <si>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</si>
  <si>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</si>
  <si>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</si>
  <si>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</si>
  <si>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</si>
  <si>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</si>
  <si>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</si>
  <si>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</si>
  <si>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</si>
  <si>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</si>
  <si>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</si>
  <si>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</si>
  <si>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</si>
  <si>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</si>
  <si>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</si>
  <si>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</si>
  <si>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</si>
  <si>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</si>
  <si>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</si>
  <si>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</si>
  <si>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</si>
  <si>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</si>
  <si>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</si>
  <si>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</si>
  <si>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</si>
  <si>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</si>
  <si>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</si>
  <si>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</si>
  <si>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</si>
  <si>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</si>
  <si>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</si>
  <si>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</si>
  <si>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</si>
  <si>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</si>
  <si>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</si>
  <si>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</si>
  <si>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</si>
  <si>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</si>
  <si>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</si>
  <si>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</si>
  <si>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</si>
  <si>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</si>
  <si>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</si>
  <si>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</si>
  <si>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</si>
  <si>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</si>
  <si>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</si>
  <si>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</si>
  <si>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</si>
  <si>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</si>
  <si>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</si>
  <si>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</si>
  <si>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</si>
  <si>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</si>
  <si>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</si>
  <si>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</si>
  <si>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</si>
  <si>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</si>
  <si>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</si>
  <si>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</si>
  <si>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</si>
  <si>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</si>
  <si>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</si>
  <si>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</si>
  <si>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</si>
  <si>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</si>
  <si>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</si>
  <si>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</si>
  <si>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</si>
  <si>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</si>
  <si>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</si>
  <si>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</si>
  <si>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</si>
  <si>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</si>
  <si>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</si>
  <si>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</si>
  <si>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</si>
  <si>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</si>
  <si>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</si>
  <si>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</si>
  <si>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</si>
  <si>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</si>
  <si>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</si>
  <si>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</si>
  <si>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</si>
  <si>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</si>
  <si>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</si>
  <si>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</si>
  <si>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</si>
  <si>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</si>
  <si>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</si>
  <si>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</si>
  <si>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</si>
  <si>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</si>
  <si>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</si>
  <si>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</si>
  <si>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</si>
  <si>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</si>
  <si>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</si>
  <si>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</si>
  <si>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</si>
  <si>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</si>
  <si>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</si>
  <si>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</si>
  <si>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</si>
  <si>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</si>
  <si>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</si>
  <si>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</si>
  <si>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</si>
  <si>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</si>
  <si>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</si>
  <si>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</si>
  <si>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</si>
  <si>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</si>
  <si>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</si>
  <si>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</si>
  <si>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</si>
  <si>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</si>
  <si>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</si>
  <si>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</si>
  <si>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</si>
  <si>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</si>
  <si>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</si>
  <si>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</si>
  <si>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</si>
  <si>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</si>
  <si>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</si>
  <si>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</si>
  <si>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</si>
  <si>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</si>
  <si>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</si>
  <si>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</si>
  <si>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</si>
  <si>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</si>
  <si>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</si>
  <si>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</si>
  <si>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</si>
  <si>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</si>
  <si>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</si>
  <si>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</si>
  <si>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</si>
  <si>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</si>
  <si>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</si>
  <si>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</si>
  <si>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</si>
  <si>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</si>
  <si>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</si>
  <si>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</si>
  <si>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</si>
  <si>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</si>
  <si>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</si>
  <si>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</si>
  <si>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</si>
  <si>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</si>
  <si>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</si>
  <si>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</si>
  <si>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</si>
  <si>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</si>
  <si>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</si>
  <si>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</si>
  <si>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</si>
  <si>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</si>
  <si>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</si>
  <si>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</si>
  <si>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</si>
  <si>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</si>
  <si>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</si>
  <si>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</si>
  <si>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</si>
  <si>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</si>
  <si>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</si>
  <si>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</si>
  <si>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</si>
  <si>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</si>
  <si>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</si>
  <si>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</si>
  <si>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</si>
  <si>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</si>
  <si>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</si>
  <si>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</si>
  <si>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</si>
  <si>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</si>
  <si>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</si>
  <si>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</si>
  <si>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</si>
  <si>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</si>
  <si>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</si>
  <si>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</si>
  <si>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</si>
  <si>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</si>
  <si>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</si>
  <si>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</si>
  <si>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</si>
  <si>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</si>
  <si>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</si>
  <si>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</si>
  <si>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</si>
  <si>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</si>
  <si>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</si>
  <si>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</si>
  <si>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</si>
  <si>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</si>
  <si>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</si>
  <si>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</si>
  <si>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</si>
  <si>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</si>
  <si>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</si>
  <si>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</si>
  <si>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</si>
  <si>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</si>
  <si>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</si>
  <si>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</si>
  <si>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</si>
  <si>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</si>
  <si>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</si>
  <si>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</si>
  <si>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</si>
  <si>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</si>
  <si>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</si>
  <si>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</si>
  <si>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</si>
  <si>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</si>
  <si>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</si>
  <si>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</si>
  <si>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</si>
  <si>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</si>
  <si>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</si>
  <si>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</si>
  <si>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</si>
  <si>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</si>
  <si>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</si>
  <si>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</si>
  <si>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</si>
  <si>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</si>
  <si>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</si>
  <si>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</si>
  <si>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</si>
  <si>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</si>
  <si>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</si>
  <si>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</si>
  <si>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</si>
  <si>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</si>
  <si>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</si>
  <si>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</si>
  <si>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</si>
  <si>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</si>
  <si>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</si>
  <si>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</si>
  <si>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</si>
  <si>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</si>
  <si>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</si>
  <si>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</si>
  <si>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</si>
  <si>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</si>
  <si>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</si>
  <si>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</si>
  <si>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</si>
  <si>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</si>
  <si>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</si>
  <si>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</si>
  <si>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</si>
  <si>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</si>
  <si>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</si>
  <si>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</si>
  <si>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</si>
  <si>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</si>
  <si>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</si>
  <si>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</si>
  <si>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</si>
  <si>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</si>
  <si>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</si>
  <si>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</si>
  <si>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</si>
  <si>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</si>
  <si>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</si>
  <si>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</si>
  <si>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</si>
  <si>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</si>
  <si>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</si>
  <si>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</si>
  <si>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</si>
  <si>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</si>
  <si>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</si>
  <si>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</si>
  <si>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</si>
  <si>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</si>
  <si>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</si>
  <si>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</si>
  <si>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</si>
  <si>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</si>
  <si>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</si>
  <si>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</si>
  <si>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</si>
  <si>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</si>
  <si>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</si>
  <si>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</si>
  <si>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</si>
  <si>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</si>
  <si>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</si>
  <si>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</si>
  <si>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</si>
  <si>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</si>
  <si>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</si>
  <si>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</si>
  <si>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</si>
  <si>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</si>
  <si>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</si>
  <si>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</si>
  <si>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</si>
  <si>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</si>
  <si>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</si>
  <si>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</si>
  <si>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</si>
  <si>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</si>
  <si>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</si>
  <si>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</si>
  <si>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</si>
  <si>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</si>
  <si>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</si>
  <si>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</si>
  <si>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</si>
  <si>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</si>
  <si>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</si>
  <si>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</si>
  <si>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</si>
  <si>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</si>
  <si>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</si>
  <si>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</si>
  <si>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</si>
  <si>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</si>
  <si>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</si>
  <si>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</si>
  <si>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</si>
  <si>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</si>
  <si>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</si>
  <si>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</si>
  <si>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</si>
  <si>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</si>
  <si>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</si>
  <si>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</si>
  <si>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</si>
  <si>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</si>
  <si>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</si>
  <si>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</si>
  <si>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</si>
  <si>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</si>
  <si>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</si>
  <si>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</si>
  <si>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</si>
  <si>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</si>
  <si>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</si>
  <si>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</si>
  <si>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</si>
  <si>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</si>
  <si>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</si>
  <si>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</si>
  <si>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</si>
  <si>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</si>
  <si>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</si>
  <si>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</si>
  <si>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</si>
  <si>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</si>
  <si>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</si>
  <si>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</si>
  <si>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</si>
  <si>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</si>
  <si>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</si>
  <si>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</si>
  <si>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</si>
  <si>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</si>
  <si>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</si>
  <si>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</si>
  <si>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</si>
  <si>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</si>
  <si>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</si>
  <si>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</si>
  <si>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</si>
  <si>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</si>
  <si>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</si>
  <si>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</si>
  <si>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</si>
  <si>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</si>
  <si>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</si>
  <si>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</si>
  <si>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</si>
  <si>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</si>
  <si>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</si>
  <si>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</si>
  <si>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</si>
  <si>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</si>
  <si>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</si>
  <si>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</si>
  <si>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</si>
  <si>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</si>
  <si>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</si>
  <si>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</si>
  <si>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</si>
  <si>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</si>
  <si>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</si>
  <si>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</si>
  <si>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</si>
  <si>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</si>
  <si>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</si>
  <si>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</si>
  <si>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</si>
  <si>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</si>
  <si>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</si>
  <si>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</si>
  <si>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</si>
  <si>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</si>
  <si>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</si>
  <si>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</si>
  <si>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</si>
  <si>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</si>
  <si>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</si>
  <si>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</si>
  <si>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</si>
  <si>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</si>
  <si>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</si>
  <si>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</si>
  <si>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</si>
  <si>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</si>
  <si>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</si>
  <si>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</si>
  <si>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</si>
  <si>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</si>
  <si>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</si>
  <si>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</si>
  <si>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</si>
  <si>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</si>
  <si>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</si>
  <si>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</si>
  <si>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</si>
  <si>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</si>
  <si>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</si>
  <si>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</si>
  <si>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</si>
  <si>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</si>
  <si>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</si>
  <si>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</si>
  <si>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</si>
  <si>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</si>
  <si>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</si>
  <si>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</si>
  <si>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</si>
  <si>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</si>
  <si>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</si>
  <si>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</si>
  <si>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</si>
  <si>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</si>
  <si>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</si>
  <si>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</si>
  <si>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</si>
  <si>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</si>
  <si>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</si>
  <si>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</si>
  <si>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</si>
  <si>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</si>
  <si>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</si>
  <si>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</si>
  <si>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</si>
  <si>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</si>
  <si>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</si>
  <si>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</si>
  <si>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</si>
  <si>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</si>
  <si>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</si>
  <si>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</si>
  <si>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</si>
  <si>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</si>
  <si>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</si>
  <si>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</si>
  <si>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</si>
  <si>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</si>
  <si>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</si>
  <si>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</si>
  <si>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</si>
  <si>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</si>
  <si>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</si>
  <si>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</si>
  <si>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</si>
  <si>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</si>
  <si>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</si>
  <si>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</si>
  <si>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</si>
  <si>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</si>
  <si>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</si>
  <si>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</si>
  <si>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</si>
  <si>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</si>
  <si>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</si>
  <si>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</si>
  <si>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</si>
  <si>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</si>
  <si>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</si>
  <si>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</si>
  <si>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</si>
  <si>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</si>
  <si>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</si>
  <si>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</si>
  <si>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</si>
  <si>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</si>
  <si>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</si>
  <si>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</si>
  <si>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</si>
  <si>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</si>
  <si>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</si>
  <si>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</si>
  <si>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</si>
  <si>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</si>
  <si>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</si>
  <si>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</si>
  <si>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</si>
  <si>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</si>
  <si>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</si>
  <si>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</si>
  <si>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</si>
  <si>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</si>
  <si>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</si>
  <si>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</si>
  <si>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</si>
  <si>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</si>
  <si>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</si>
  <si>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</si>
  <si>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</si>
  <si>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</si>
  <si>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</si>
  <si>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</si>
  <si>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</si>
  <si>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</si>
  <si>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</si>
  <si>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</si>
  <si>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</si>
  <si>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</si>
  <si>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</si>
  <si>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</si>
  <si>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</si>
  <si>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</si>
  <si>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</si>
  <si>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</si>
  <si>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</si>
  <si>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</si>
  <si>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</si>
  <si>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</si>
  <si>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</si>
  <si>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</si>
  <si>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</si>
  <si>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</si>
  <si>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</si>
  <si>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</si>
  <si>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</si>
  <si>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</si>
  <si>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</si>
  <si>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</si>
  <si>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</si>
  <si>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</si>
  <si>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</si>
  <si>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</si>
  <si>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</si>
  <si>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</si>
  <si>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</si>
  <si>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</si>
  <si>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</si>
  <si>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</si>
  <si>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</si>
  <si>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</si>
  <si>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</si>
  <si>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</si>
  <si>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</si>
  <si>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</si>
  <si>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</si>
  <si>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</si>
  <si>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</si>
  <si>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</si>
  <si>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</si>
  <si>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</si>
  <si>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</si>
  <si>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</si>
  <si>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</si>
  <si>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</si>
  <si>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</si>
  <si>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</si>
  <si>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</si>
  <si>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</si>
  <si>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</si>
  <si>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</si>
  <si>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</si>
  <si>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</si>
  <si>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</si>
  <si>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</si>
  <si>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</si>
  <si>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</si>
  <si>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</si>
  <si>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</si>
  <si>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</si>
  <si>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</si>
  <si>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</si>
  <si>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</si>
  <si>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</si>
  <si>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</si>
  <si>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</si>
  <si>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</si>
  <si>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</si>
  <si>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</si>
  <si>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</si>
  <si>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</si>
  <si>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</si>
  <si>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</si>
  <si>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</si>
  <si>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</si>
  <si>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</si>
  <si>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</si>
  <si>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</si>
  <si>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</si>
  <si>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</si>
  <si>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</si>
  <si>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</si>
  <si>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</si>
  <si>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</si>
  <si>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</si>
  <si>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</si>
  <si>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</si>
  <si>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</si>
  <si>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</si>
  <si>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</si>
  <si>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</si>
  <si>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</si>
  <si>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</si>
  <si>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</si>
  <si>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</si>
  <si>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</si>
  <si>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</si>
  <si>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</si>
  <si>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</si>
  <si>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</si>
  <si>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</si>
  <si>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</si>
  <si>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</si>
  <si>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</si>
  <si>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</si>
  <si>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</si>
  <si>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</si>
  <si>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</si>
  <si>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</si>
  <si>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</si>
  <si>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</si>
  <si>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</si>
  <si>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</si>
  <si>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</si>
  <si>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</si>
  <si>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</si>
  <si>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</si>
  <si>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</si>
  <si>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</si>
  <si>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</si>
  <si>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</si>
  <si>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</si>
  <si>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</si>
  <si>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</si>
  <si>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</si>
  <si>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</si>
  <si>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</si>
  <si>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</si>
  <si>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</si>
  <si>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</si>
  <si>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</si>
  <si>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</si>
  <si>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</si>
  <si>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</si>
  <si>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</si>
  <si>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</si>
  <si>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</si>
  <si>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</si>
  <si>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</si>
  <si>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</si>
  <si>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</si>
  <si>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</si>
  <si>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</si>
  <si>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</si>
  <si>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</si>
  <si>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</si>
  <si>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</si>
  <si>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</si>
  <si>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</si>
  <si>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</si>
  <si>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</si>
  <si>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</si>
  <si>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</si>
  <si>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</si>
  <si>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</si>
  <si>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</si>
  <si>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</si>
  <si>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</si>
  <si>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</si>
  <si>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</si>
  <si>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</si>
  <si>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</si>
  <si>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</si>
  <si>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</si>
  <si>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</si>
  <si>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</si>
  <si>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</si>
  <si>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</si>
  <si>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</si>
  <si>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</si>
  <si>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</si>
  <si>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</si>
  <si>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</si>
  <si>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</si>
  <si>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</si>
  <si>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</si>
  <si>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</si>
  <si>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</si>
  <si>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</si>
  <si>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</si>
  <si>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</si>
  <si>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</si>
  <si>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</si>
  <si>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</si>
  <si>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</si>
  <si>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</si>
  <si>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</si>
  <si>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</si>
  <si>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</si>
  <si>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</si>
  <si>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</si>
  <si>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</si>
  <si>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</si>
  <si>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</si>
  <si>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</si>
  <si>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</si>
  <si>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</si>
  <si>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</si>
  <si>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</si>
  <si>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</si>
  <si>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</si>
  <si>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</si>
  <si>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</si>
  <si>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</si>
  <si>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</si>
  <si>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</si>
  <si>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</si>
  <si>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</si>
  <si>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</si>
  <si>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</si>
  <si>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</si>
  <si>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</si>
  <si>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</si>
  <si>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</si>
  <si>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</si>
  <si>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</si>
  <si>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</si>
  <si>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</si>
  <si>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</si>
  <si>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</si>
  <si>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</si>
  <si>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</si>
  <si>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</si>
  <si>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</si>
  <si>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</si>
  <si>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</si>
  <si>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</si>
  <si>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</si>
  <si>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</si>
  <si>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</si>
  <si>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</si>
  <si>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</si>
  <si>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</si>
  <si>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</si>
  <si>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</si>
  <si>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</si>
  <si>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</si>
  <si>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</si>
  <si>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</si>
  <si>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</si>
  <si>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</si>
  <si>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</si>
  <si>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</si>
  <si>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</si>
  <si>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</si>
  <si>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</si>
  <si>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</si>
  <si>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</si>
  <si>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</si>
  <si>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</si>
  <si>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</si>
  <si>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</si>
  <si>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</si>
  <si>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</si>
  <si>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</si>
  <si>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</si>
  <si>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</si>
  <si>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</si>
  <si>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</si>
  <si>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</si>
  <si>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</si>
  <si>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</si>
  <si>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</si>
  <si>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</si>
  <si>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</si>
  <si>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</si>
  <si>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</si>
  <si>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</si>
  <si>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</si>
  <si>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</si>
  <si>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</si>
  <si>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</si>
  <si>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</si>
  <si>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</si>
  <si>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</si>
  <si>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</si>
  <si>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</si>
  <si>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</si>
  <si>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</si>
  <si>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</si>
  <si>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</si>
  <si>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</si>
  <si>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</si>
  <si>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</si>
  <si>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</si>
  <si>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</si>
  <si>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</si>
  <si>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</si>
  <si>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</si>
  <si>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</si>
  <si>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</si>
  <si>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</si>
  <si>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</si>
  <si>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</si>
  <si>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</si>
  <si>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</si>
  <si>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</si>
  <si>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</si>
  <si>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</si>
  <si>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</si>
  <si>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</si>
  <si>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</si>
  <si>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</si>
  <si>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</si>
  <si>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</si>
  <si>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</si>
  <si>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</si>
  <si>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</si>
  <si>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</si>
  <si>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</si>
  <si>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</si>
  <si>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</si>
  <si>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</si>
  <si>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</si>
  <si>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</si>
  <si>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</si>
  <si>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</si>
  <si>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</si>
  <si>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</si>
  <si>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</si>
  <si>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</si>
  <si>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</si>
  <si>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</si>
  <si>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</si>
  <si>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</si>
  <si>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</si>
  <si>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</si>
  <si>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</si>
  <si>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</si>
  <si>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</si>
  <si>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</si>
  <si>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</si>
  <si>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</si>
  <si>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</si>
  <si>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</si>
  <si>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</si>
  <si>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</si>
  <si>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</si>
  <si>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</si>
  <si>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</si>
  <si>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</si>
  <si>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</si>
  <si>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</si>
  <si>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</si>
  <si>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</si>
  <si>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</si>
  <si>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</si>
  <si>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</si>
  <si>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</si>
  <si>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</si>
  <si>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</si>
  <si>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</si>
  <si>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</si>
  <si>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</si>
  <si>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</si>
  <si>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</si>
  <si>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</si>
  <si>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</si>
  <si>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</si>
  <si>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</si>
  <si>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</si>
  <si>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</si>
  <si>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</si>
  <si>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</si>
  <si>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</si>
  <si>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</si>
  <si>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</si>
  <si>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</si>
  <si>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</si>
  <si>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</si>
  <si>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</si>
  <si>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</si>
  <si>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</si>
  <si>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</si>
  <si>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</si>
  <si>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</si>
  <si>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</si>
  <si>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</si>
  <si>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</si>
  <si>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</si>
  <si>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</si>
  <si>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</si>
  <si>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</si>
  <si>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</si>
  <si>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</si>
  <si>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</si>
  <si>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</si>
  <si>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</si>
  <si>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</si>
  <si>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</si>
  <si>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</si>
  <si>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</si>
  <si>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</si>
  <si>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</si>
  <si>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</si>
  <si>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</si>
  <si>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</si>
  <si>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</si>
  <si>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</si>
  <si>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</si>
  <si>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</si>
  <si>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</si>
  <si>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</si>
  <si>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</si>
  <si>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</si>
  <si>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</si>
  <si>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</si>
  <si>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</si>
  <si>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</si>
  <si>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</si>
  <si>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</si>
  <si>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</si>
  <si>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</si>
  <si>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</si>
  <si>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</si>
  <si>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</si>
  <si>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</si>
  <si>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</si>
  <si>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</si>
  <si>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</si>
  <si>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</si>
  <si>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</si>
  <si>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</si>
  <si>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</si>
  <si>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</si>
  <si>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</si>
  <si>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</si>
  <si>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</si>
  <si>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</si>
  <si>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</si>
  <si>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</si>
  <si>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</si>
  <si>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</si>
  <si>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</si>
  <si>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</si>
  <si>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</si>
  <si>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</si>
  <si>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</si>
  <si>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</si>
  <si>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</si>
  <si>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</si>
  <si>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</si>
  <si>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</si>
  <si>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</si>
  <si>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</si>
  <si>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</si>
  <si>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</si>
  <si>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</si>
  <si>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</si>
  <si>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</si>
  <si>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</si>
  <si>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</si>
  <si>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</si>
  <si>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</si>
  <si>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</si>
  <si>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</si>
  <si>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</si>
  <si>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</si>
  <si>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</si>
  <si>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</si>
  <si>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</si>
  <si>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</si>
  <si>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</si>
  <si>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</si>
  <si>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</si>
  <si>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</si>
  <si>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</si>
  <si>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</si>
  <si>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</si>
  <si>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</si>
  <si>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</si>
  <si>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</si>
  <si>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</si>
  <si>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</si>
  <si>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</si>
  <si>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</si>
  <si>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</si>
  <si>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</si>
  <si>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</si>
  <si>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</si>
  <si>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</si>
  <si>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</si>
  <si>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</si>
  <si>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</si>
  <si>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</si>
  <si>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</si>
  <si>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</si>
  <si>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</si>
  <si>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</si>
  <si>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</si>
  <si>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</si>
  <si>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</si>
  <si>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</si>
  <si>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</si>
  <si>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</si>
  <si>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</si>
  <si>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</si>
  <si>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</si>
  <si>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</si>
  <si>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</si>
  <si>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</si>
  <si>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</si>
  <si>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</si>
  <si>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</si>
  <si>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</si>
  <si>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</si>
  <si>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</si>
  <si>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</si>
  <si>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</si>
  <si>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</si>
  <si>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</si>
  <si>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</si>
  <si>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</si>
  <si>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</si>
  <si>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</si>
  <si>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</si>
  <si>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</si>
  <si>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</si>
  <si>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</si>
  <si>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</si>
  <si>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</si>
  <si>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</si>
  <si>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</si>
  <si>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</si>
  <si>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</si>
  <si>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</si>
  <si>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</si>
  <si>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</si>
  <si>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</si>
  <si>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</si>
  <si>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</si>
  <si>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</si>
  <si>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</si>
  <si>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</si>
  <si>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</si>
  <si>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</si>
  <si>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</si>
  <si>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</si>
  <si>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</si>
  <si>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</si>
  <si>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</si>
  <si>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</si>
  <si>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</si>
  <si>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</si>
  <si>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</si>
  <si>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</si>
  <si>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</si>
  <si>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</si>
  <si>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</si>
  <si>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</si>
  <si>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</si>
  <si>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</si>
  <si>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</si>
  <si>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</si>
  <si>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</si>
  <si>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</si>
  <si>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</si>
  <si>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</si>
  <si>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</si>
  <si>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</si>
  <si>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</si>
  <si>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</si>
  <si>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</si>
  <si>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</si>
  <si>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</si>
  <si>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</si>
  <si>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</si>
  <si>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</si>
  <si>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</si>
  <si>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</si>
  <si>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</si>
  <si>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</si>
  <si>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</si>
  <si>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</si>
  <si>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</si>
  <si>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</si>
  <si>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</si>
  <si>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</si>
  <si>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</si>
  <si>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</si>
  <si>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</si>
  <si>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</si>
  <si>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</si>
  <si>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</si>
  <si>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</si>
  <si>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</si>
  <si>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</si>
  <si>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</si>
  <si>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</si>
  <si>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</si>
  <si>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</si>
  <si>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</si>
  <si>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</si>
  <si>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</si>
  <si>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</si>
  <si>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</si>
  <si>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</si>
  <si>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</si>
  <si>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</si>
  <si>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</si>
  <si>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</si>
  <si>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</si>
  <si>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</si>
  <si>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</si>
  <si>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</si>
  <si>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</si>
  <si>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</si>
  <si>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</si>
  <si>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</si>
  <si>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</si>
  <si>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</si>
  <si>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</si>
  <si>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</si>
  <si>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</si>
  <si>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</si>
  <si>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</si>
  <si>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</si>
  <si>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</si>
  <si>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</si>
  <si>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</si>
  <si>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</si>
  <si>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</si>
  <si>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</si>
  <si>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</si>
  <si>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</si>
  <si>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</si>
  <si>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</si>
  <si>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</si>
  <si>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</si>
  <si>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</si>
  <si>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</si>
  <si>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</si>
  <si>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</si>
  <si>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</si>
  <si>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</si>
  <si>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</si>
  <si>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</si>
  <si>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</si>
  <si>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</si>
  <si>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</si>
  <si>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</si>
  <si>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</si>
  <si>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</si>
  <si>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</si>
  <si>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</si>
  <si>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</si>
  <si>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</si>
  <si>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</si>
  <si>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</si>
  <si>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</si>
  <si>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</si>
  <si>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</si>
  <si>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</si>
  <si>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</si>
  <si>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</si>
  <si>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</si>
  <si>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</si>
  <si>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</si>
  <si>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</si>
  <si>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</si>
  <si>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</si>
  <si>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</si>
  <si>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</si>
  <si>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</si>
  <si>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</si>
  <si>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</si>
  <si>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</si>
  <si>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</si>
  <si>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</si>
  <si>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</si>
  <si>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</si>
  <si>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</si>
  <si>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</si>
  <si>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</si>
  <si>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</si>
  <si>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</si>
  <si>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</si>
  <si>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</si>
  <si>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</si>
  <si>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</si>
  <si>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</si>
  <si>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</si>
  <si>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</si>
  <si>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</si>
  <si>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</si>
  <si>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</si>
  <si>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</si>
  <si>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</si>
  <si>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</si>
  <si>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</si>
  <si>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</si>
  <si>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</si>
  <si>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</si>
  <si>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</si>
  <si>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</si>
  <si>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</si>
  <si>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</si>
  <si>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</si>
  <si>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</si>
  <si>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</si>
  <si>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</si>
  <si>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</si>
  <si>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</si>
  <si>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</si>
  <si>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</si>
  <si>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</si>
  <si>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</si>
  <si>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</si>
  <si>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</si>
  <si>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</si>
  <si>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</si>
  <si>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</si>
  <si>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</si>
  <si>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</si>
  <si>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</si>
  <si>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</si>
  <si>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</si>
  <si>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</si>
  <si>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</si>
  <si>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</si>
  <si>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</si>
  <si>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</si>
  <si>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</si>
  <si>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</si>
  <si>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</si>
  <si>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</si>
  <si>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</si>
  <si>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</si>
  <si>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</si>
  <si>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</si>
  <si>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</si>
  <si>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</si>
  <si>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</si>
  <si>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</si>
  <si>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</si>
  <si>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</si>
  <si>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</si>
  <si>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</si>
  <si>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</si>
  <si>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</si>
  <si>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</si>
  <si>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</si>
  <si>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</si>
  <si>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</si>
  <si>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</si>
  <si>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</si>
  <si>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</si>
  <si>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</si>
  <si>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</si>
  <si>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</si>
  <si>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</si>
  <si>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</si>
  <si>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</si>
  <si>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</si>
  <si>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</si>
  <si>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</si>
  <si>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</si>
  <si>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</si>
  <si>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</si>
  <si>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</si>
  <si>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</si>
  <si>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</si>
  <si>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</si>
  <si>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</si>
  <si>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</si>
  <si>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</si>
  <si>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</si>
  <si>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</si>
  <si>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</si>
  <si>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</si>
  <si>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</si>
  <si>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</si>
  <si>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</si>
  <si>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</si>
  <si>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</si>
  <si>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</si>
  <si>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</si>
  <si>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</si>
  <si>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</si>
  <si>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</si>
  <si>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</si>
  <si>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</si>
  <si>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</si>
  <si>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</si>
  <si>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</si>
  <si>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</si>
  <si>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</si>
  <si>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</si>
  <si>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</si>
  <si>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</si>
  <si>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</si>
  <si>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</si>
  <si>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</si>
  <si>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</si>
  <si>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</si>
  <si>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</si>
  <si>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</si>
  <si>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</si>
  <si>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</si>
  <si>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</si>
  <si>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</si>
  <si>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</si>
  <si>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</si>
  <si>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</si>
  <si>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</si>
  <si>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</si>
  <si>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</si>
  <si>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</si>
  <si>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</si>
  <si>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</si>
  <si>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</si>
  <si>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</si>
  <si>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</si>
  <si>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</si>
  <si>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</si>
  <si>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</si>
  <si>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</si>
  <si>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</si>
  <si>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</si>
  <si>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</si>
  <si>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</si>
  <si>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</si>
  <si>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</si>
  <si>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</si>
  <si>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</si>
  <si>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</si>
  <si>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</si>
  <si>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</si>
  <si>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</si>
  <si>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</si>
  <si>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</si>
  <si>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</si>
  <si>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</si>
  <si>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</si>
  <si>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</si>
  <si>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</si>
  <si>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</si>
  <si>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</si>
  <si>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</si>
  <si>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</si>
  <si>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</si>
  <si>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</si>
  <si>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</si>
  <si>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</si>
  <si>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</si>
  <si>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</si>
  <si>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</si>
  <si>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</si>
  <si>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</si>
  <si>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</si>
  <si>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</si>
  <si>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</si>
  <si>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</si>
  <si>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</si>
  <si>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</si>
  <si>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</si>
  <si>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</si>
  <si>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</si>
  <si>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</si>
  <si>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</si>
  <si>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</si>
  <si>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</si>
  <si>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</si>
  <si>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</si>
  <si>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</si>
  <si>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</si>
  <si>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</si>
  <si>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</si>
  <si>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</si>
  <si>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</si>
  <si>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</si>
  <si>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</si>
  <si>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</si>
  <si>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</si>
  <si>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</si>
  <si>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</si>
  <si>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</si>
  <si>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</si>
  <si>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</si>
  <si>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</si>
  <si>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</si>
  <si>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</si>
  <si>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</si>
  <si>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</si>
  <si>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</si>
  <si>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</si>
  <si>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</si>
  <si>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</si>
  <si>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</si>
  <si>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</si>
  <si>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</si>
  <si>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</si>
  <si>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</si>
  <si>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</si>
  <si>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</si>
  <si>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</si>
  <si>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</si>
  <si>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</si>
  <si>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</si>
  <si>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</si>
  <si>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</si>
  <si>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</si>
  <si>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</si>
  <si>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</si>
  <si>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</si>
  <si>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</si>
  <si>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</si>
  <si>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</si>
  <si>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</si>
  <si>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</si>
  <si>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</si>
  <si>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</si>
  <si>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</si>
  <si>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</si>
  <si>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</si>
  <si>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</si>
  <si>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</si>
  <si>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</si>
  <si>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</si>
  <si>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</si>
  <si>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</si>
  <si>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</si>
  <si>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</si>
  <si>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</si>
  <si>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</si>
  <si>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</si>
  <si>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</si>
  <si>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</si>
  <si>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</si>
  <si>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</si>
  <si>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</si>
  <si>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</si>
  <si>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</si>
  <si>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</si>
  <si>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</si>
  <si>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</si>
  <si>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</si>
  <si>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</si>
  <si>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</si>
  <si>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</si>
  <si>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</si>
  <si>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</si>
  <si>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</si>
  <si>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</si>
  <si>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</si>
  <si>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</si>
  <si>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</si>
  <si>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</si>
  <si>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</si>
  <si>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</si>
  <si>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</si>
  <si>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</si>
  <si>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</si>
  <si>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</si>
  <si>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</si>
  <si>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</si>
  <si>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</si>
  <si>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</si>
  <si>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</si>
  <si>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</si>
  <si>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</si>
  <si>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</si>
  <si>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</si>
  <si>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</si>
  <si>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</si>
  <si>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</si>
  <si>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</si>
  <si>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</si>
  <si>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</si>
  <si>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</si>
  <si>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</si>
  <si>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</si>
  <si>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</si>
  <si>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</si>
  <si>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</si>
  <si>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</si>
  <si>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</si>
  <si>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</si>
  <si>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</si>
  <si>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</si>
  <si>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</si>
  <si>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</si>
  <si>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</si>
  <si>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</si>
  <si>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</si>
  <si>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</si>
  <si>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</si>
  <si>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</si>
  <si>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</si>
  <si>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</si>
  <si>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</si>
  <si>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</si>
  <si>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</si>
  <si>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</si>
  <si>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</si>
  <si>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</si>
  <si>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</si>
  <si>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</si>
  <si>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</si>
  <si>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</si>
  <si>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</si>
  <si>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</si>
  <si>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</si>
  <si>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</si>
  <si>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</si>
  <si>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</si>
  <si>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</si>
  <si>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</si>
  <si>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</si>
  <si>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</si>
  <si>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</si>
  <si>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</si>
  <si>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</si>
  <si>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</si>
  <si>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</si>
  <si>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</si>
  <si>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</si>
  <si>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</si>
  <si>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</si>
  <si>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</si>
  <si>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</si>
  <si>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</si>
  <si>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</si>
  <si>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</si>
  <si>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</si>
  <si>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</si>
  <si>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</si>
  <si>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</si>
  <si>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</si>
  <si>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</si>
  <si>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</si>
  <si>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</si>
  <si>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</si>
  <si>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</si>
  <si>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</si>
  <si>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</si>
  <si>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</si>
  <si>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</si>
  <si>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</si>
  <si>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</si>
  <si>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</si>
  <si>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</si>
  <si>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</si>
  <si>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</si>
  <si>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</si>
  <si>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</si>
  <si>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</si>
  <si>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</si>
  <si>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</si>
  <si>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</si>
  <si>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</si>
  <si>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</si>
  <si>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</si>
  <si>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</si>
  <si>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</si>
  <si>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</si>
  <si>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</si>
  <si>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</si>
  <si>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</si>
  <si>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</si>
  <si>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</si>
  <si>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</si>
  <si>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</si>
  <si>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</si>
  <si>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</si>
  <si>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</si>
  <si>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</si>
  <si>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</si>
  <si>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</si>
  <si>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</si>
  <si>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</si>
  <si>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</si>
  <si>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</si>
  <si>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</si>
  <si>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</si>
  <si>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</si>
  <si>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</si>
  <si>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</si>
  <si>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</si>
  <si>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</si>
  <si>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</si>
  <si>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</si>
  <si>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</si>
  <si>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</si>
  <si>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</si>
  <si>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</si>
  <si>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</si>
  <si>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</si>
  <si>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</si>
  <si>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</si>
  <si>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</si>
  <si>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</si>
  <si>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</si>
  <si>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</si>
  <si>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</si>
  <si>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</si>
  <si>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</si>
  <si>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</si>
  <si>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</si>
  <si>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</si>
  <si>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</si>
  <si>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</si>
  <si>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</si>
  <si>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</si>
  <si>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</si>
  <si>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</si>
  <si>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</si>
  <si>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</si>
  <si>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</si>
  <si>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</si>
  <si>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</si>
  <si>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</si>
  <si>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</si>
  <si>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</si>
  <si>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</si>
  <si>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</si>
  <si>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</si>
  <si>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</si>
  <si>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</si>
  <si>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</si>
  <si>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</si>
  <si>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</si>
  <si>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</si>
  <si>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</si>
  <si>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</si>
  <si>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</si>
  <si>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</si>
  <si>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</si>
  <si>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</si>
  <si>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</si>
  <si>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</si>
  <si>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</si>
  <si>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</si>
  <si>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</si>
  <si>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</si>
  <si>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</si>
  <si>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</si>
  <si>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</si>
  <si>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</si>
  <si>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</si>
  <si>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</si>
  <si>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</si>
  <si>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</si>
  <si>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</si>
  <si>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</si>
  <si>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</si>
  <si>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</si>
  <si>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</si>
  <si>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</si>
  <si>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</si>
  <si>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</si>
  <si>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</si>
  <si>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</si>
  <si>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</si>
  <si>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</si>
  <si>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</si>
  <si>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</si>
  <si>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</si>
  <si>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</si>
  <si>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</si>
  <si>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</si>
  <si>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</si>
  <si>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</si>
  <si>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</si>
  <si>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</si>
  <si>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</si>
  <si>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</si>
  <si>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</si>
  <si>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</si>
  <si>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</si>
  <si>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</si>
  <si>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</si>
  <si>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</si>
  <si>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</si>
  <si>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</si>
  <si>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</si>
  <si>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</si>
  <si>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</si>
  <si>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</si>
  <si>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</si>
  <si>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</si>
  <si>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</si>
  <si>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</si>
  <si>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</si>
  <si>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</si>
  <si>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</si>
  <si>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</si>
  <si>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</si>
  <si>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</si>
  <si>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</si>
  <si>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</si>
  <si>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</si>
  <si>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</si>
  <si>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</si>
  <si>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</si>
  <si>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</si>
  <si>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</si>
  <si>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</si>
  <si>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</si>
  <si>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</si>
  <si>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</si>
  <si>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</si>
  <si>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</si>
  <si>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</si>
  <si>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</si>
  <si>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</si>
  <si>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</si>
  <si>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</si>
  <si>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</si>
  <si>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</si>
  <si>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</si>
  <si>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</si>
  <si>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</si>
  <si>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</si>
  <si>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</si>
  <si>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</si>
  <si>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</si>
  <si>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</si>
  <si>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</si>
  <si>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</si>
  <si>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</si>
  <si>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</si>
  <si>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</si>
  <si>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</si>
  <si>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</si>
  <si>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</si>
  <si>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</si>
  <si>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</si>
  <si>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</si>
  <si>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</si>
  <si>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</si>
  <si>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</si>
  <si>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</si>
  <si>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</si>
  <si>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</si>
  <si>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</si>
  <si>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</si>
  <si>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</si>
  <si>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</si>
  <si>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</si>
  <si>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</si>
  <si>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</si>
  <si>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</si>
  <si>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</si>
  <si>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</si>
  <si>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</si>
  <si>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</si>
  <si>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</si>
  <si>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</si>
  <si>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</si>
  <si>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</si>
  <si>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</si>
  <si>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</si>
  <si>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</si>
  <si>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</si>
  <si>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</si>
  <si>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</si>
  <si>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</si>
  <si>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</si>
  <si>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</si>
  <si>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</si>
  <si>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</si>
  <si>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</si>
  <si>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</si>
  <si>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</si>
  <si>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</si>
  <si>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</si>
  <si>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</si>
  <si>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</si>
  <si>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</si>
  <si>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</si>
  <si>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</si>
  <si>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</si>
  <si>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</si>
  <si>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</si>
  <si>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</si>
  <si>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</si>
  <si>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</si>
  <si>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</si>
  <si>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</si>
  <si>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</si>
  <si>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</si>
  <si>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</si>
  <si>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</si>
  <si>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</si>
  <si>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</si>
  <si>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</si>
  <si>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</si>
  <si>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</si>
  <si>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</si>
  <si>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</si>
  <si>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</si>
  <si>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</si>
  <si>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</si>
  <si>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</si>
  <si>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</si>
  <si>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</si>
  <si>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</si>
  <si>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</si>
  <si>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</si>
  <si>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</si>
  <si>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</si>
  <si>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</si>
  <si>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</si>
  <si>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</si>
  <si>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</si>
  <si>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</si>
  <si>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</si>
  <si>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</si>
  <si>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</si>
  <si>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</si>
  <si>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</si>
  <si>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</si>
  <si>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</si>
  <si>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</si>
  <si>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</si>
  <si>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</si>
  <si>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</si>
  <si>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</si>
  <si>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</si>
  <si>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</si>
  <si>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</si>
  <si>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</si>
  <si>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</si>
  <si>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</si>
  <si>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</si>
  <si>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</si>
  <si>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</si>
  <si>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</si>
  <si>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</si>
  <si>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</si>
  <si>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</si>
  <si>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</si>
  <si>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</si>
  <si>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</si>
  <si>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</si>
  <si>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</si>
  <si>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</si>
  <si>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</si>
  <si>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</si>
  <si>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</si>
  <si>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</si>
  <si>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</si>
  <si>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</si>
  <si>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</si>
  <si>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</si>
  <si>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</si>
  <si>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</si>
  <si>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</si>
  <si>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</si>
  <si>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</si>
  <si>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</si>
  <si>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</si>
  <si>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</si>
  <si>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</si>
  <si>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</si>
  <si>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</si>
  <si>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</si>
  <si>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</si>
  <si>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</si>
  <si>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</si>
  <si>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</si>
  <si>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</si>
  <si>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</si>
  <si>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</si>
  <si>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</si>
  <si>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</si>
  <si>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</si>
  <si>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</si>
  <si>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</si>
  <si>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</si>
  <si>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</si>
  <si>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</si>
  <si>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</si>
  <si>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</si>
  <si>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</si>
  <si>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</si>
  <si>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</si>
  <si>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</si>
  <si>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</si>
  <si>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</si>
  <si>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</si>
  <si>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</si>
  <si>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</si>
  <si>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</si>
  <si>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</si>
  <si>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</si>
  <si>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</si>
  <si>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</si>
  <si>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</si>
  <si>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</si>
  <si>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</si>
  <si>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</si>
  <si>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</si>
  <si>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</si>
  <si>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</si>
  <si>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</si>
  <si>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</si>
  <si>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</si>
  <si>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</si>
  <si>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</si>
  <si>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</si>
  <si>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</si>
  <si>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</si>
  <si>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</si>
  <si>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</si>
  <si>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</si>
  <si>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</si>
  <si>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</si>
  <si>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</si>
  <si>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</si>
  <si>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</si>
  <si>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</si>
  <si>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</si>
  <si>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</si>
  <si>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</si>
  <si>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</si>
  <si>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</si>
  <si>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</si>
  <si>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</si>
  <si>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</si>
  <si>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</si>
  <si>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</si>
  <si>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</si>
  <si>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</si>
  <si>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</si>
  <si>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</si>
  <si>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</si>
  <si>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</si>
  <si>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</si>
  <si>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</si>
  <si>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</si>
  <si>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</si>
  <si>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</si>
  <si>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</si>
  <si>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</si>
  <si>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</si>
  <si>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</si>
  <si>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</si>
  <si>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</si>
  <si>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</si>
  <si>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</si>
  <si>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</si>
  <si>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</si>
  <si>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</si>
  <si>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</si>
  <si>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</si>
  <si>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</si>
  <si>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</si>
  <si>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</si>
  <si>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</si>
  <si>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</si>
  <si>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</si>
  <si>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</si>
  <si>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</si>
  <si>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</si>
  <si>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</si>
  <si>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</si>
  <si>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</si>
  <si>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</si>
  <si>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</si>
  <si>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</si>
  <si>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</si>
  <si>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</si>
  <si>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</si>
  <si>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</si>
  <si>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</si>
  <si>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</si>
  <si>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</si>
  <si>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</si>
  <si>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</si>
  <si>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</si>
  <si>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</si>
  <si>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</si>
  <si>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</si>
  <si>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</si>
  <si>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</si>
  <si>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</si>
  <si>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</si>
  <si>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</si>
  <si>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</si>
  <si>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</si>
  <si>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</si>
  <si>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</si>
  <si>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</si>
  <si>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</si>
  <si>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</si>
  <si>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</si>
  <si>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</si>
  <si>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</si>
  <si>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</si>
  <si>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</si>
  <si>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</si>
  <si>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</si>
  <si>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</si>
  <si>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</si>
  <si>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</si>
  <si>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</si>
  <si>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</si>
  <si>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</si>
  <si>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</si>
  <si>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</si>
  <si>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</si>
  <si>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</si>
  <si>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</si>
  <si>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</si>
  <si>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</si>
  <si>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</si>
  <si>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</si>
  <si>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</si>
  <si>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</si>
  <si>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</si>
  <si>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</si>
  <si>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</si>
  <si>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</si>
  <si>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</si>
  <si>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</si>
  <si>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</si>
  <si>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</si>
  <si>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</si>
  <si>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</si>
  <si>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</si>
  <si>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</si>
  <si>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</si>
  <si>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</si>
  <si>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</si>
  <si>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</si>
  <si>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</si>
  <si>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</si>
  <si>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</si>
  <si>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</si>
  <si>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</si>
  <si>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</si>
  <si>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</si>
  <si>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</si>
  <si>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</si>
  <si>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</si>
  <si>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</si>
  <si>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</si>
  <si>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</si>
  <si>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</si>
  <si>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</si>
  <si>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</si>
  <si>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</si>
  <si>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</si>
  <si>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</si>
  <si>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</si>
  <si>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</si>
  <si>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</si>
  <si>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</si>
  <si>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</si>
  <si>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</si>
  <si>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</si>
  <si>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</si>
  <si>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</si>
  <si>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</si>
  <si>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</si>
  <si>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</si>
  <si>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</si>
  <si>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</si>
  <si>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</si>
  <si>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</si>
  <si>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</si>
  <si>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</si>
  <si>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</si>
  <si>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</si>
  <si>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</si>
  <si>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</si>
  <si>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</si>
  <si>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</si>
  <si>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</si>
  <si>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</si>
  <si>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</si>
  <si>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</si>
  <si>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</si>
  <si>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</si>
  <si>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</si>
  <si>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</si>
  <si>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</si>
  <si>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</si>
  <si>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</si>
  <si>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</si>
  <si>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</si>
  <si>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</si>
  <si>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</si>
  <si>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</si>
  <si>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</si>
  <si>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</si>
  <si>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</si>
  <si>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</si>
  <si>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</si>
  <si>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</si>
  <si>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</si>
  <si>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</si>
  <si>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</si>
  <si>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</si>
  <si>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</si>
  <si>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</si>
  <si>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</si>
  <si>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</si>
  <si>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</si>
  <si>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</si>
  <si>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</si>
  <si>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</si>
  <si>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</si>
  <si>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</si>
  <si>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</si>
  <si>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</si>
  <si>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</si>
  <si>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</si>
  <si>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</si>
  <si>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</si>
  <si>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</si>
  <si>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</si>
  <si>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</si>
  <si>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</si>
  <si>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</si>
  <si>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</si>
  <si>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</si>
  <si>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</si>
  <si>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</si>
  <si>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</si>
  <si>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</si>
  <si>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</si>
  <si>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</si>
  <si>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</si>
  <si>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</si>
  <si>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</si>
  <si>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</si>
  <si>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</si>
  <si>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</si>
  <si>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</si>
  <si>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</si>
  <si>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</si>
  <si>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</si>
  <si>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</si>
  <si>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</si>
  <si>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</si>
  <si>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</si>
  <si>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</si>
  <si>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</si>
  <si>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</si>
  <si>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</si>
  <si>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</si>
  <si>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</si>
  <si>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</si>
  <si>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</si>
  <si>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</si>
  <si>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</si>
  <si>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</si>
  <si>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</si>
  <si>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</si>
  <si>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</si>
  <si>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</si>
  <si>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</si>
  <si>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</si>
  <si>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</si>
  <si>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</si>
  <si>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</si>
  <si>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</si>
  <si>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</si>
  <si>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</si>
  <si>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</si>
  <si>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</si>
  <si>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</si>
  <si>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</si>
  <si>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</si>
  <si>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</si>
  <si>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</si>
  <si>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</si>
  <si>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</si>
  <si>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</si>
  <si>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</si>
  <si>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</si>
  <si>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</si>
  <si>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</si>
  <si>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</si>
  <si>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</si>
  <si>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</si>
  <si>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</si>
  <si>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</si>
  <si>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</si>
  <si>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</si>
  <si>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</si>
  <si>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</si>
  <si>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</si>
  <si>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</si>
  <si>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</si>
  <si>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</si>
  <si>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</si>
  <si>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</si>
  <si>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</si>
  <si>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</si>
  <si>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</si>
  <si>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</si>
  <si>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</si>
  <si>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</si>
  <si>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</si>
  <si>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</si>
  <si>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</si>
  <si>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</si>
  <si>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</si>
  <si>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</si>
  <si>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</si>
  <si>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</si>
  <si>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</si>
  <si>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</si>
  <si>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</si>
  <si>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</si>
  <si>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</si>
  <si>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</si>
  <si>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</si>
  <si>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</si>
  <si>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</si>
  <si>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</si>
  <si>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</si>
  <si>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</si>
  <si>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</si>
  <si>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</si>
  <si>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</si>
  <si>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</si>
  <si>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</si>
  <si>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</si>
  <si>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</si>
  <si>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</si>
  <si>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</si>
  <si>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</si>
  <si>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</si>
  <si>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</si>
  <si>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</si>
  <si>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</si>
  <si>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</si>
  <si>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</si>
  <si>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</si>
  <si>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</si>
  <si>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</si>
  <si>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</si>
  <si>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</si>
  <si>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</si>
  <si>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</si>
  <si>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</si>
  <si>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</si>
  <si>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</si>
  <si>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</si>
  <si>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</si>
  <si>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</si>
  <si>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</si>
  <si>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</si>
  <si>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</si>
  <si>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</si>
  <si>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</si>
  <si>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</si>
  <si>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</si>
  <si>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</si>
  <si>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</si>
  <si>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</si>
  <si>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</si>
  <si>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</si>
  <si>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</si>
  <si>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</si>
  <si>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</si>
  <si>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</si>
  <si>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</si>
  <si>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</si>
  <si>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</si>
  <si>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</si>
  <si>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</si>
  <si>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</si>
  <si>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</si>
  <si>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</si>
  <si>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</si>
  <si>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</si>
  <si>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</si>
  <si>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</si>
  <si>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</si>
  <si>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</si>
  <si>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</si>
  <si>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</si>
  <si>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</si>
  <si>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</si>
  <si>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</si>
  <si>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</si>
  <si>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</si>
  <si>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</si>
  <si>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</si>
  <si>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</si>
  <si>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</si>
  <si>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</si>
  <si>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</si>
  <si>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</si>
  <si>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</si>
  <si>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</si>
  <si>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</si>
  <si>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</si>
  <si>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</si>
  <si>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</si>
  <si>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</si>
  <si>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</si>
  <si>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</si>
  <si>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</si>
  <si>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</si>
  <si>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</si>
  <si>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</si>
  <si>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</si>
  <si>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</si>
  <si>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</si>
  <si>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</si>
  <si>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</si>
  <si>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</si>
  <si>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</si>
  <si>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</si>
  <si>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</si>
  <si>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</si>
  <si>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</si>
  <si>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</si>
  <si>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</si>
  <si>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</si>
  <si>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</si>
  <si>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</si>
  <si>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</si>
  <si>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</si>
  <si>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</si>
  <si>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</si>
  <si>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</si>
  <si>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</si>
  <si>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</si>
  <si>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</si>
  <si>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</si>
  <si>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</si>
  <si>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</si>
  <si>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</si>
  <si>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</si>
  <si>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</si>
  <si>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</si>
  <si>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</si>
  <si>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</si>
  <si>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</si>
  <si>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</si>
  <si>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</si>
  <si>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</si>
  <si>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</si>
  <si>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</si>
  <si>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</si>
  <si>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</si>
  <si>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</si>
  <si>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</si>
  <si>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</si>
  <si>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</si>
  <si>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</si>
  <si>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</si>
  <si>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</si>
  <si>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</si>
  <si>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</si>
  <si>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</si>
  <si>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</si>
  <si>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</si>
  <si>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</si>
  <si>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</si>
  <si>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</si>
  <si>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</si>
  <si>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</si>
  <si>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</si>
  <si>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</si>
  <si>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</si>
  <si>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</si>
  <si>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</si>
  <si>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</si>
  <si>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</si>
  <si>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</si>
  <si>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</si>
  <si>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</si>
  <si>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</si>
  <si>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</si>
  <si>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</si>
  <si>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</si>
  <si>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</si>
  <si>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</si>
  <si>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</si>
  <si>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</si>
  <si>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</si>
  <si>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</si>
  <si>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</si>
  <si>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</si>
  <si>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</si>
  <si>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</si>
  <si>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</si>
  <si>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</si>
  <si>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</si>
  <si>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</si>
  <si>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</si>
  <si>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</si>
  <si>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</si>
  <si>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</si>
  <si>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</si>
  <si>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</si>
  <si>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</si>
  <si>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</si>
  <si>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</si>
  <si>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</si>
  <si>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</si>
  <si>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</si>
  <si>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</si>
  <si>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</si>
  <si>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</si>
  <si>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</si>
  <si>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</si>
  <si>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</si>
  <si>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</si>
  <si>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</si>
  <si>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</si>
  <si>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</si>
  <si>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</si>
  <si>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</si>
  <si>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</si>
  <si>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</si>
  <si>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</si>
  <si>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</si>
  <si>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</si>
  <si>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</si>
  <si>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</si>
  <si>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</si>
  <si>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</si>
  <si>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</si>
  <si>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</si>
  <si>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</si>
  <si>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</si>
  <si>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</si>
  <si>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</si>
  <si>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</si>
  <si>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</si>
  <si>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</si>
  <si>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</si>
  <si>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</si>
  <si>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</si>
  <si>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</si>
  <si>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</si>
  <si>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</si>
  <si>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</si>
  <si>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</si>
  <si>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</si>
  <si>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</si>
  <si>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</si>
  <si>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</si>
  <si>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</si>
  <si>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</si>
  <si>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</si>
  <si>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</si>
  <si>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</si>
  <si>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</si>
  <si>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</si>
  <si>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</si>
  <si>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</si>
  <si>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</si>
  <si>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</si>
  <si>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</si>
  <si>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</si>
  <si>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</si>
  <si>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</si>
  <si>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</si>
  <si>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</si>
  <si>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</si>
  <si>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</si>
  <si>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</si>
  <si>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</si>
  <si>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</si>
  <si>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</si>
  <si>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</si>
  <si>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</si>
  <si>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</si>
  <si>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</si>
  <si>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</si>
  <si>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</si>
  <si>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</si>
  <si>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</si>
  <si>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</si>
  <si>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</si>
  <si>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</si>
  <si>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</si>
  <si>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</si>
  <si>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</si>
  <si>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</si>
  <si>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</si>
  <si>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</si>
  <si>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</si>
  <si>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</si>
  <si>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</si>
  <si>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</si>
  <si>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</si>
  <si>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</si>
  <si>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</si>
  <si>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</si>
  <si>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</si>
  <si>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</si>
  <si>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</si>
  <si>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</si>
  <si>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</si>
  <si>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</si>
  <si>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</si>
  <si>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</si>
  <si>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</si>
  <si>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</si>
  <si>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</si>
  <si>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</si>
  <si>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</si>
  <si>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</si>
  <si>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</si>
  <si>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</si>
  <si>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</si>
  <si>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</si>
  <si>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</si>
  <si>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</si>
  <si>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</si>
  <si>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</si>
  <si>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</si>
  <si>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</si>
  <si>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</si>
  <si>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</si>
  <si>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</si>
  <si>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</si>
  <si>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</si>
  <si>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</si>
  <si>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</si>
  <si>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</si>
  <si>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</si>
  <si>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</si>
  <si>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</si>
  <si>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</si>
  <si>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</si>
  <si>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</si>
  <si>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</si>
  <si>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</si>
  <si>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</si>
  <si>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</si>
  <si>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</si>
  <si>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</si>
  <si>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</si>
  <si>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</si>
  <si>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</si>
  <si>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</si>
  <si>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</si>
  <si>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</si>
  <si>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</si>
  <si>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</si>
  <si>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</si>
  <si>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</si>
  <si>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</si>
  <si>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</si>
  <si>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</si>
  <si>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</si>
  <si>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</si>
  <si>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</si>
  <si>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</si>
  <si>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</si>
  <si>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</si>
  <si>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</si>
  <si>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</si>
  <si>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</si>
  <si>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</si>
  <si>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</si>
  <si>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</si>
  <si>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</si>
  <si>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</si>
  <si>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</si>
  <si>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</si>
  <si>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</si>
  <si>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</si>
  <si>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</si>
  <si>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</si>
  <si>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</si>
  <si>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</si>
  <si>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</si>
  <si>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</si>
  <si>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</si>
  <si>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</si>
  <si>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</si>
  <si>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</si>
  <si>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</si>
  <si>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</si>
  <si>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</si>
  <si>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</si>
  <si>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</si>
  <si>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</si>
  <si>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</si>
  <si>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</si>
  <si>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</si>
  <si>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</si>
  <si>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</si>
  <si>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</si>
  <si>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</si>
  <si>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</si>
  <si>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</si>
  <si>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</si>
  <si>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</si>
  <si>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</si>
  <si>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</si>
  <si>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</si>
  <si>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</si>
  <si>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</si>
  <si>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</si>
  <si>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</si>
  <si>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</si>
  <si>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</si>
  <si>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</si>
  <si>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</si>
  <si>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</si>
  <si>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</si>
  <si>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</si>
  <si>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</si>
  <si>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</si>
  <si>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</si>
  <si>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</si>
  <si>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</si>
  <si>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</si>
  <si>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</si>
  <si>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</si>
  <si>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</si>
  <si>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</si>
  <si>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</si>
  <si>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</si>
  <si>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</si>
  <si>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</si>
  <si>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</si>
  <si>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</si>
  <si>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</si>
  <si>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</si>
  <si>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</si>
  <si>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</si>
  <si>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</si>
  <si>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</si>
  <si>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</si>
  <si>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</si>
  <si>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</si>
  <si>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</si>
  <si>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</si>
  <si>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</si>
  <si>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</si>
  <si>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</si>
  <si>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</si>
  <si>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</si>
  <si>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</si>
  <si>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</si>
  <si>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</si>
  <si>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</si>
  <si>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</si>
  <si>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</si>
  <si>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</si>
  <si>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</si>
  <si>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</si>
  <si>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</si>
  <si>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</si>
  <si>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</si>
  <si>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</si>
  <si>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</si>
  <si>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</si>
  <si>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</si>
  <si>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</si>
  <si>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</si>
  <si>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</si>
  <si>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</si>
  <si>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</si>
  <si>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</si>
  <si>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</si>
  <si>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</si>
  <si>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</si>
  <si>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</si>
  <si>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</si>
  <si>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</si>
  <si>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</si>
  <si>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</si>
  <si>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</si>
  <si>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</si>
  <si>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</si>
  <si>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</si>
  <si>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</si>
  <si>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</si>
  <si>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</si>
  <si>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</si>
  <si>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</si>
  <si>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</si>
  <si>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</si>
  <si>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</si>
  <si>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</si>
  <si>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</si>
  <si>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</si>
  <si>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</si>
  <si>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</si>
  <si>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</si>
  <si>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</si>
  <si>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</si>
  <si>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</si>
  <si>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</si>
  <si>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</si>
  <si>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</si>
  <si>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</si>
  <si>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</si>
  <si>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</si>
  <si>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</si>
  <si>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</si>
  <si>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</si>
  <si>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</si>
  <si>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</si>
  <si>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</si>
  <si>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</si>
  <si>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</si>
  <si>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</si>
  <si>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</si>
  <si>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</si>
  <si>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</si>
  <si>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</si>
  <si>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</si>
  <si>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</si>
  <si>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</si>
  <si>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</si>
  <si>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</si>
  <si>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</si>
  <si>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</si>
  <si>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</si>
  <si>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</si>
  <si>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</si>
  <si>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</si>
  <si>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</si>
  <si>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</si>
  <si>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</si>
  <si>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</si>
  <si>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</si>
  <si>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</si>
  <si>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</si>
  <si>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</si>
  <si>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</si>
  <si>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</si>
  <si>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</si>
  <si>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</si>
  <si>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</si>
  <si>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</si>
  <si>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</si>
  <si>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</si>
  <si>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</si>
  <si>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</si>
  <si>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</si>
  <si>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</si>
  <si>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</si>
  <si>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</si>
  <si>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</si>
  <si>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</si>
  <si>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</si>
  <si>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</si>
  <si>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</si>
  <si>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</si>
  <si>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</si>
  <si>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</si>
  <si>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</si>
  <si>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</si>
  <si>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</si>
  <si>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</si>
  <si>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</si>
  <si>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</si>
  <si>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</si>
  <si>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</si>
  <si>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</si>
  <si>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</si>
  <si>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</si>
  <si>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</si>
  <si>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</si>
  <si>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</si>
  <si>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</si>
  <si>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</si>
  <si>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</si>
  <si>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</si>
  <si>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</si>
  <si>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</si>
  <si>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</si>
  <si>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</si>
  <si>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</si>
  <si>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</si>
  <si>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</si>
  <si>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</si>
  <si>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</si>
  <si>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</si>
  <si>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</si>
  <si>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</si>
  <si>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</si>
  <si>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</si>
  <si>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</si>
  <si>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</si>
  <si>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</si>
  <si>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</si>
  <si>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</si>
  <si>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</si>
  <si>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</si>
  <si>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</si>
  <si>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</si>
  <si>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</si>
  <si>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</si>
  <si>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</si>
  <si>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</si>
  <si>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</si>
  <si>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</si>
  <si>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</si>
  <si>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</si>
  <si>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</si>
  <si>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</si>
  <si>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</si>
  <si>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</si>
  <si>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</si>
  <si>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</si>
  <si>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</si>
  <si>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</si>
  <si>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</si>
  <si>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</si>
  <si>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</si>
  <si>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</si>
  <si>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</si>
  <si>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</si>
  <si>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</si>
  <si>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</si>
  <si>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</si>
  <si>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</si>
  <si>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</si>
  <si>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</si>
  <si>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</si>
  <si>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</si>
  <si>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</si>
  <si>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</si>
  <si>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</si>
  <si>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</si>
  <si>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</si>
  <si>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</si>
  <si>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</si>
  <si>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</si>
  <si>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</si>
  <si>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</si>
  <si>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</si>
  <si>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</si>
  <si>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</si>
  <si>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</si>
  <si>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</si>
  <si>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</si>
  <si>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</si>
  <si>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</si>
  <si>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</si>
  <si>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</si>
  <si>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</si>
  <si>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</si>
  <si>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</si>
  <si>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</si>
  <si>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</si>
  <si>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</si>
  <si>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</si>
  <si>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</si>
  <si>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</si>
  <si>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</si>
  <si>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</si>
  <si>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</si>
  <si>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</si>
  <si>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</si>
  <si>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</si>
  <si>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</si>
  <si>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</si>
  <si>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</si>
  <si>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</si>
  <si>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</si>
  <si>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</si>
  <si>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</si>
  <si>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</si>
  <si>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</si>
  <si>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</si>
  <si>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</si>
  <si>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</si>
  <si>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</si>
  <si>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</si>
  <si>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</si>
  <si>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</si>
  <si>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</si>
  <si>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</si>
  <si>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</si>
  <si>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</si>
  <si>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</si>
  <si>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</si>
  <si>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</si>
  <si>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</si>
  <si>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</si>
  <si>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</si>
  <si>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</si>
  <si>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</si>
  <si>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</si>
  <si>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</si>
  <si>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</si>
  <si>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</si>
  <si>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</si>
  <si>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</si>
  <si>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</si>
  <si>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</si>
  <si>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</si>
  <si>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</si>
  <si>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</si>
  <si>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</si>
  <si>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</si>
  <si>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</si>
  <si>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</si>
  <si>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</si>
  <si>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</si>
  <si>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</si>
  <si>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</si>
  <si>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</si>
  <si>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</si>
  <si>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</si>
  <si>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</si>
  <si>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</si>
  <si>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</si>
  <si>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</si>
  <si>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</si>
  <si>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</si>
  <si>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</si>
  <si>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</si>
  <si>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</si>
  <si>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</si>
  <si>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</si>
  <si>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</si>
  <si>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</si>
  <si>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</si>
  <si>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</si>
  <si>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</si>
  <si>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</si>
  <si>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</si>
  <si>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</si>
  <si>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</si>
  <si>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</si>
  <si>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</si>
  <si>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</si>
  <si>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</si>
  <si>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</si>
  <si>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</si>
  <si>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</si>
  <si>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</si>
  <si>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</si>
  <si>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</si>
  <si>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</si>
  <si>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</si>
  <si>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</si>
  <si>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</si>
  <si>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</si>
  <si>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</si>
  <si>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</si>
  <si>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</si>
  <si>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</si>
  <si>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</si>
  <si>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</si>
  <si>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</si>
  <si>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</si>
  <si>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</si>
  <si>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</si>
  <si>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</si>
  <si>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</si>
  <si>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</si>
  <si>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</si>
  <si>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</si>
  <si>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</si>
  <si>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</si>
  <si>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</si>
  <si>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</si>
  <si>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</si>
  <si>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</si>
  <si>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</si>
  <si>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</si>
  <si>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</si>
  <si>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</si>
  <si>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</si>
  <si>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</si>
  <si>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</si>
  <si>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</si>
  <si>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</si>
  <si>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</si>
  <si>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</si>
  <si>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</si>
  <si>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</si>
  <si>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</si>
  <si>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</si>
  <si>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</si>
  <si>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</si>
  <si>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</si>
  <si>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</si>
  <si>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</si>
  <si>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</si>
  <si>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</si>
  <si>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</si>
  <si>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</si>
  <si>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</si>
  <si>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</si>
  <si>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</si>
  <si>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</si>
  <si>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</si>
  <si>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</si>
  <si>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</si>
  <si>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</si>
  <si>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</si>
  <si>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</si>
  <si>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</si>
  <si>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</si>
  <si>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</si>
  <si>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</si>
  <si>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</si>
  <si>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</si>
  <si>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</si>
  <si>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</si>
  <si>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</si>
  <si>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</si>
  <si>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</si>
  <si>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</si>
  <si>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</si>
  <si>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</si>
  <si>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</si>
  <si>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</si>
  <si>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</si>
  <si>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</si>
  <si>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</si>
  <si>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</si>
  <si>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</si>
  <si>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</si>
  <si>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</si>
  <si>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</si>
  <si>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</si>
  <si>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</si>
  <si>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</si>
  <si>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</si>
  <si>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</si>
  <si>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</si>
  <si>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</si>
  <si>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</si>
  <si>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</si>
  <si>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</si>
  <si>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</si>
  <si>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</si>
  <si>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</si>
  <si>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</si>
  <si>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</si>
  <si>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</si>
  <si>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</si>
  <si>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</si>
  <si>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</si>
  <si>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</si>
  <si>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</si>
  <si>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</si>
  <si>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</si>
  <si>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</si>
  <si>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</si>
  <si>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</si>
  <si>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</si>
  <si>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</si>
  <si>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</si>
  <si>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</si>
  <si>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</si>
  <si>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</si>
  <si>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</si>
  <si>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</si>
  <si>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</si>
  <si>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</si>
  <si>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</si>
  <si>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</si>
  <si>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</si>
  <si>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</si>
  <si>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</si>
  <si>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</si>
  <si>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</si>
  <si>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</si>
  <si>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</si>
  <si>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</si>
  <si>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</si>
  <si>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</si>
  <si>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</si>
  <si>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</si>
  <si>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</si>
  <si>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</si>
  <si>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</si>
  <si>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</si>
  <si>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</si>
  <si>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</si>
  <si>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</si>
  <si>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</si>
  <si>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</si>
  <si>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</si>
  <si>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</si>
  <si>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</si>
  <si>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</si>
  <si>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</si>
  <si>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</si>
  <si>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</si>
  <si>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</si>
  <si>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</si>
  <si>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</si>
  <si>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</si>
  <si>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</si>
  <si>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</si>
  <si>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</si>
  <si>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</si>
  <si>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</si>
  <si>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</si>
  <si>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</si>
  <si>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</si>
  <si>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</si>
  <si>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</si>
  <si>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</si>
  <si>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</si>
  <si>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</si>
  <si>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</si>
  <si>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</si>
  <si>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</si>
  <si>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</si>
  <si>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</si>
  <si>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</si>
  <si>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</si>
  <si>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</si>
  <si>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</si>
  <si>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</si>
  <si>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</si>
  <si>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</si>
  <si>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</si>
  <si>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</si>
  <si>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</si>
  <si>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</si>
  <si>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</si>
  <si>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</si>
  <si>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</si>
  <si>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</si>
  <si>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</si>
  <si>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</si>
  <si>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</si>
  <si>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</si>
  <si>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</si>
  <si>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</si>
  <si>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</si>
  <si>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</si>
  <si>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</si>
  <si>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</si>
  <si>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</si>
  <si>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</si>
  <si>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</si>
  <si>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</si>
  <si>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</si>
  <si>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</si>
  <si>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</si>
  <si>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</si>
  <si>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</si>
  <si>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</si>
  <si>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</si>
  <si>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</si>
  <si>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</si>
  <si>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</si>
  <si>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</si>
  <si>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</si>
  <si>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</si>
  <si>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</si>
  <si>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</si>
  <si>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</si>
  <si>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</si>
  <si>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</si>
  <si>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</si>
  <si>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</si>
  <si>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</si>
  <si>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</si>
  <si>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</si>
  <si>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</si>
  <si>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</si>
  <si>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</si>
  <si>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</si>
  <si>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</si>
  <si>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</si>
  <si>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</si>
  <si>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</si>
  <si>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</si>
  <si>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</si>
  <si>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</si>
  <si>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</si>
  <si>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</si>
  <si>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</si>
  <si>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</si>
  <si>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</si>
  <si>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</si>
  <si>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</si>
  <si>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</si>
  <si>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</si>
  <si>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</si>
  <si>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</si>
  <si>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</si>
  <si>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</si>
  <si>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</si>
  <si>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</si>
  <si>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</si>
  <si>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</si>
  <si>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</si>
  <si>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</si>
  <si>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</si>
  <si>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</si>
  <si>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</si>
  <si>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</si>
  <si>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</si>
  <si>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</si>
  <si>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</si>
  <si>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</si>
  <si>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</si>
  <si>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</si>
  <si>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</si>
  <si>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</si>
  <si>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</si>
  <si>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</si>
  <si>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</si>
  <si>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</si>
  <si>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</si>
  <si>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</si>
  <si>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</si>
  <si>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</si>
  <si>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</si>
  <si>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</si>
  <si>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</si>
  <si>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</si>
  <si>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</si>
  <si>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</si>
  <si>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</si>
  <si>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</si>
  <si>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</si>
  <si>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</si>
  <si>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</si>
  <si>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</si>
  <si>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</si>
  <si>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</si>
  <si>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</si>
  <si>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</si>
  <si>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</si>
  <si>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</si>
  <si>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</si>
  <si>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</si>
  <si>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</si>
  <si>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</si>
  <si>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</si>
  <si>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</si>
  <si>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</si>
  <si>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</si>
  <si>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</si>
  <si>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</si>
  <si>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</si>
  <si>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</si>
  <si>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</si>
  <si>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</si>
  <si>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</si>
  <si>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</si>
  <si>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</si>
  <si>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</si>
  <si>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</si>
  <si>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</si>
  <si>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</si>
  <si>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</si>
  <si>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</si>
  <si>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</si>
  <si>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</si>
  <si>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</si>
  <si>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</si>
  <si>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</si>
  <si>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</si>
  <si>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</si>
  <si>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</si>
  <si>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</si>
  <si>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</si>
  <si>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</si>
  <si>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</si>
  <si>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</si>
  <si>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</si>
  <si>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</si>
  <si>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</si>
  <si>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</si>
  <si>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</si>
  <si>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</si>
  <si>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</si>
  <si>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</si>
  <si>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</si>
  <si>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</si>
  <si>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</si>
  <si>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</si>
  <si>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</si>
  <si>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</si>
  <si>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</si>
  <si>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</si>
  <si>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</si>
  <si>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</si>
  <si>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</si>
  <si>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</si>
  <si>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</si>
  <si>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</si>
  <si>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</si>
  <si>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</si>
  <si>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</si>
  <si>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</si>
  <si>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</si>
  <si>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</si>
  <si>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</si>
  <si>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</si>
  <si>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</si>
  <si>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</si>
  <si>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</si>
  <si>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</si>
  <si>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</si>
  <si>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</si>
  <si>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</si>
  <si>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</si>
  <si>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</si>
  <si>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</si>
  <si>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</si>
  <si>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</si>
  <si>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</si>
  <si>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</si>
  <si>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</si>
  <si>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</si>
  <si>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</si>
  <si>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</si>
  <si>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</si>
  <si>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</si>
  <si>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</si>
  <si>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</si>
  <si>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</si>
  <si>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</si>
  <si>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</si>
  <si>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</si>
  <si>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</si>
  <si>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</si>
  <si>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</si>
  <si>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</si>
  <si>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</si>
  <si>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</si>
  <si>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</si>
  <si>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</si>
  <si>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</si>
  <si>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</si>
  <si>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</si>
  <si>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</si>
  <si>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</si>
  <si>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</si>
  <si>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</si>
  <si>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</si>
  <si>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</si>
  <si>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</si>
  <si>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</si>
  <si>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</si>
  <si>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</si>
  <si>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</si>
  <si>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</si>
  <si>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</si>
  <si>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</si>
  <si>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</si>
  <si>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</si>
  <si>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</si>
  <si>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</si>
  <si>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</si>
  <si>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</si>
  <si>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</si>
  <si>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</si>
  <si>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</si>
  <si>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</si>
  <si>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</si>
  <si>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</si>
  <si>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</si>
  <si>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</si>
  <si>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</si>
  <si>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</si>
  <si>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</si>
  <si>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</si>
  <si>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</si>
  <si>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</si>
  <si>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</si>
  <si>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</si>
  <si>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</si>
  <si>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</si>
  <si>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</si>
  <si>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</si>
  <si>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</si>
  <si>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</si>
  <si>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</si>
  <si>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</si>
  <si>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</si>
  <si>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</si>
  <si>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</si>
  <si>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</si>
  <si>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</si>
  <si>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</si>
  <si>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</si>
  <si>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</si>
  <si>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</si>
  <si>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</si>
  <si>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</si>
  <si>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</si>
  <si>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</si>
  <si>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</si>
  <si>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</si>
  <si>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</si>
  <si>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</si>
  <si>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</si>
  <si>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</si>
  <si>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</si>
  <si>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</si>
  <si>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</si>
  <si>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</si>
  <si>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</si>
  <si>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</si>
  <si>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</si>
  <si>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</si>
  <si>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</si>
  <si>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</si>
  <si>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</si>
  <si>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</si>
  <si>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</si>
  <si>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</si>
  <si>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</si>
  <si>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</si>
  <si>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</si>
  <si>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</si>
  <si>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</si>
  <si>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</si>
  <si>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</si>
  <si>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</si>
  <si>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</si>
  <si>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</si>
  <si>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</si>
  <si>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</si>
  <si>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</si>
  <si>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</si>
  <si>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</si>
  <si>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</si>
  <si>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</si>
  <si>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</si>
  <si>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</si>
  <si>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</si>
  <si>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</si>
  <si>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</si>
  <si>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</si>
  <si>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</si>
  <si>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</si>
  <si>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</si>
  <si>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</si>
  <si>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</si>
  <si>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</si>
  <si>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</si>
  <si>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</si>
  <si>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</si>
  <si>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</si>
  <si>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</si>
  <si>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</si>
  <si>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</si>
  <si>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</si>
  <si>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</si>
  <si>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</si>
  <si>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</si>
  <si>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</si>
  <si>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</si>
  <si>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</si>
  <si>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</si>
  <si>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</si>
  <si>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</si>
  <si>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</si>
  <si>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</si>
  <si>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</si>
  <si>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</si>
  <si>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</si>
  <si>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</si>
  <si>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</si>
  <si>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</si>
  <si>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</si>
  <si>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</si>
  <si>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</si>
  <si>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</si>
  <si>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</si>
  <si>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</si>
  <si>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</si>
  <si>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</si>
  <si>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</si>
  <si>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</si>
  <si>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</si>
  <si>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</si>
  <si>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</si>
  <si>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</si>
  <si>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</si>
  <si>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</si>
  <si>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</si>
  <si>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</si>
  <si>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</si>
  <si>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</si>
  <si>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</si>
  <si>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</si>
  <si>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</si>
  <si>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</si>
  <si>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</si>
  <si>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</si>
  <si>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</si>
  <si>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</si>
  <si>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</si>
  <si>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</si>
  <si>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</si>
  <si>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</si>
  <si>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</si>
  <si>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</si>
  <si>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</si>
  <si>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</si>
  <si>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</si>
  <si>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</si>
  <si>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</si>
  <si>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</si>
  <si>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</si>
  <si>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</si>
  <si>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</si>
  <si>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</si>
  <si>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</si>
  <si>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</si>
  <si>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</si>
  <si>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</si>
  <si>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</si>
  <si>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</si>
  <si>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</si>
  <si>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</si>
  <si>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</si>
  <si>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</si>
  <si>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</si>
  <si>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</si>
  <si>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</si>
  <si>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</si>
  <si>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</si>
  <si>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</si>
  <si>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</si>
  <si>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</si>
  <si>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</si>
  <si>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</si>
  <si>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</si>
  <si>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</si>
  <si>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</si>
  <si>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</si>
  <si>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</si>
  <si>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</si>
  <si>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</si>
  <si>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</si>
  <si>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</si>
  <si>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</si>
  <si>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</si>
  <si>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</si>
  <si>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</si>
  <si>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</si>
  <si>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</si>
  <si>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</si>
  <si>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</si>
  <si>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</si>
  <si>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</si>
  <si>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</si>
  <si>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</si>
  <si>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</si>
  <si>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</si>
  <si>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</si>
  <si>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</si>
  <si>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</si>
  <si>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</si>
  <si>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</si>
  <si>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</si>
  <si>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</si>
  <si>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</si>
  <si>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</si>
  <si>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</si>
  <si>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</si>
  <si>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</si>
  <si>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</si>
  <si>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</si>
  <si>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</si>
  <si>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</si>
  <si>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</si>
  <si>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</si>
  <si>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</si>
  <si>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</si>
  <si>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</si>
  <si>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</si>
  <si>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</si>
  <si>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</si>
  <si>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</si>
  <si>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</si>
  <si>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</si>
  <si>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</si>
  <si>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</si>
  <si>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</si>
  <si>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</si>
  <si>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</si>
  <si>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</si>
  <si>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</si>
  <si>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</si>
  <si>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</si>
  <si>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</si>
  <si>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</si>
  <si>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</si>
  <si>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</si>
  <si>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</si>
  <si>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</si>
  <si>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</si>
  <si>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</si>
  <si>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</si>
  <si>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</si>
  <si>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</si>
  <si>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</si>
  <si>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</si>
  <si>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</si>
  <si>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</si>
  <si>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</si>
  <si>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</si>
  <si>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</si>
  <si>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</si>
  <si>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</si>
  <si>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</si>
  <si>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</si>
  <si>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</si>
  <si>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</si>
  <si>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</si>
  <si>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</si>
  <si>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</si>
  <si>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</si>
  <si>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</si>
  <si>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</si>
  <si>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</si>
  <si>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</si>
  <si>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</si>
  <si>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</si>
  <si>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</si>
  <si>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</si>
  <si>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</si>
  <si>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</si>
  <si>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</si>
  <si>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</si>
  <si>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</si>
  <si>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</si>
  <si>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</si>
  <si>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</si>
  <si>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</si>
  <si>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</si>
  <si>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</si>
  <si>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</si>
  <si>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</si>
  <si>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</si>
  <si>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</si>
  <si>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</si>
  <si>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</si>
  <si>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</si>
  <si>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</si>
  <si>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</si>
  <si>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</si>
  <si>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</si>
  <si>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</si>
  <si>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</si>
  <si>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</si>
  <si>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</si>
  <si>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</si>
  <si>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</si>
  <si>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</si>
  <si>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</si>
  <si>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</si>
  <si>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</si>
  <si>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</si>
  <si>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</si>
  <si>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</si>
  <si>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</si>
  <si>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</si>
  <si>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</si>
  <si>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</si>
  <si>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</si>
  <si>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</si>
  <si>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</si>
  <si>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</si>
  <si>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</si>
  <si>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</si>
  <si>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</si>
  <si>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</si>
  <si>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</si>
  <si>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</si>
  <si>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</si>
  <si>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</si>
  <si>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</si>
  <si>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</si>
  <si>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</si>
  <si>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</si>
  <si>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</si>
  <si>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</si>
  <si>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</si>
  <si>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</si>
  <si>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</si>
  <si>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</si>
  <si>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</si>
  <si>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</si>
  <si>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</si>
  <si>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</si>
  <si>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</si>
  <si>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</si>
  <si>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</si>
  <si>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</si>
  <si>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</si>
  <si>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</si>
  <si>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</si>
  <si>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</si>
  <si>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</si>
  <si>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</si>
  <si>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</si>
  <si>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</si>
  <si>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</si>
  <si>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</si>
  <si>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</si>
  <si>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</si>
  <si>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</si>
  <si>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</si>
  <si>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</si>
  <si>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</si>
  <si>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</si>
  <si>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</si>
  <si>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</si>
  <si>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</si>
  <si>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</si>
  <si>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</si>
  <si>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</si>
  <si>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</si>
  <si>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</si>
  <si>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</si>
  <si>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</si>
  <si>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</si>
  <si>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</si>
  <si>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</si>
  <si>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</si>
  <si>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</si>
  <si>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</si>
  <si>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</si>
  <si>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</si>
  <si>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</si>
  <si>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</si>
  <si>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</si>
  <si>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</si>
  <si>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</si>
  <si>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</si>
  <si>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</si>
  <si>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</si>
  <si>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</si>
  <si>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</si>
  <si>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</si>
  <si>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</si>
  <si>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</si>
  <si>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</si>
  <si>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</si>
  <si>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</si>
  <si>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</si>
  <si>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</si>
  <si>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</si>
  <si>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</si>
  <si>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</si>
  <si>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</si>
  <si>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</si>
  <si>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</si>
  <si>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</si>
  <si>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</si>
  <si>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</si>
  <si>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</si>
  <si>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</si>
  <si>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</si>
  <si>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</si>
  <si>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</si>
  <si>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</si>
  <si>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</si>
  <si>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</si>
  <si>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</si>
  <si>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</si>
  <si>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</si>
  <si>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</si>
  <si>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</si>
  <si>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</si>
  <si>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</si>
  <si>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</si>
  <si>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</si>
  <si>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</si>
  <si>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</si>
  <si>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</si>
  <si>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</si>
  <si>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</si>
  <si>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</si>
  <si>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</si>
  <si>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</si>
  <si>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</si>
  <si>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</si>
  <si>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</si>
  <si>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</si>
  <si>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</si>
  <si>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</si>
  <si>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</si>
  <si>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</si>
  <si>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</si>
  <si>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</si>
  <si>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</si>
  <si>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</si>
  <si>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</si>
  <si>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</si>
  <si>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</si>
  <si>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</si>
  <si>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</si>
  <si>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</si>
  <si>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</si>
  <si>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</si>
  <si>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</si>
  <si>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</si>
  <si>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</si>
  <si>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</si>
  <si>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</si>
  <si>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</si>
  <si>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</si>
  <si>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</si>
  <si>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</si>
  <si>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</si>
  <si>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</si>
  <si>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</si>
  <si>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</si>
  <si>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</si>
  <si>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</si>
  <si>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</si>
  <si>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</si>
  <si>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</si>
  <si>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</si>
  <si>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</si>
  <si>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</si>
  <si>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</si>
  <si>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</si>
  <si>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</si>
  <si>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</si>
  <si>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</si>
  <si>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</si>
  <si>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</si>
  <si>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</si>
  <si>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</si>
  <si>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</si>
  <si>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</si>
  <si>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</si>
  <si>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</si>
  <si>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</si>
  <si>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</si>
  <si>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</si>
  <si>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</si>
  <si>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</si>
  <si>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</si>
  <si>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</si>
  <si>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</si>
  <si>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</si>
  <si>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</si>
  <si>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</si>
  <si>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</si>
  <si>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</si>
  <si>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</si>
  <si>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</si>
  <si>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</si>
  <si>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</si>
  <si>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</si>
  <si>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</si>
  <si>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</si>
  <si>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</si>
  <si>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</si>
  <si>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</si>
  <si>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</si>
  <si>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</si>
  <si>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</si>
  <si>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</si>
  <si>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</si>
  <si>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</si>
  <si>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</si>
  <si>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</si>
  <si>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</si>
  <si>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</si>
  <si>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</si>
  <si>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</si>
  <si>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</si>
  <si>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</si>
  <si>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</si>
  <si>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</si>
  <si>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</si>
  <si>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</si>
  <si>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</si>
  <si>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</si>
  <si>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</si>
  <si>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</si>
  <si>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</si>
  <si>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</si>
  <si>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</si>
  <si>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</si>
  <si>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</si>
  <si>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</si>
  <si>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</si>
  <si>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</si>
  <si>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</si>
  <si>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</si>
  <si>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</si>
  <si>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</si>
  <si>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</si>
  <si>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</si>
  <si>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</si>
  <si>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</si>
  <si>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</si>
  <si>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</si>
  <si>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</si>
  <si>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</si>
  <si>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</si>
  <si>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</si>
  <si>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</si>
  <si>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</si>
  <si>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</si>
  <si>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</si>
  <si>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</si>
  <si>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</si>
  <si>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</si>
  <si>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</si>
  <si>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</si>
  <si>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</si>
  <si>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</si>
  <si>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</si>
  <si>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</si>
  <si>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</si>
  <si>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</si>
  <si>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</si>
  <si>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</si>
  <si>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</si>
  <si>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</si>
  <si>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</si>
  <si>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</si>
  <si>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</si>
  <si>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</si>
  <si>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</si>
  <si>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</si>
  <si>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</si>
  <si>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</si>
  <si>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</si>
  <si>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</si>
  <si>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</si>
  <si>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</si>
  <si>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</si>
  <si>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</si>
  <si>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</si>
  <si>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</si>
  <si>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</si>
  <si>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</si>
  <si>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</si>
  <si>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</si>
  <si>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</si>
  <si>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</si>
  <si>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</si>
  <si>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</si>
  <si>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</si>
  <si>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</si>
  <si>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</si>
  <si>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</si>
  <si>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</si>
  <si>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</si>
  <si>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</si>
  <si>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</si>
  <si>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</si>
  <si>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</si>
  <si>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</si>
  <si>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</si>
  <si>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</si>
  <si>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</si>
  <si>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</si>
  <si>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</si>
  <si>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</si>
  <si>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</si>
  <si>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</si>
  <si>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</si>
  <si>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</si>
  <si>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</si>
  <si>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</si>
  <si>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</si>
  <si>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</si>
  <si>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</si>
  <si>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</si>
  <si>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</si>
  <si>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</si>
  <si>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</si>
  <si>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</si>
  <si>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</si>
  <si>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</si>
  <si>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</si>
  <si>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</si>
  <si>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</si>
  <si>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</si>
  <si>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</si>
  <si>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</si>
  <si>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</si>
  <si>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</si>
  <si>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</si>
  <si>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</si>
  <si>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</si>
  <si>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</si>
  <si>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</si>
  <si>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</si>
  <si>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</si>
  <si>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</si>
  <si>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</si>
  <si>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</si>
  <si>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</si>
  <si>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</si>
  <si>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</si>
  <si>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</si>
  <si>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</si>
  <si>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</si>
  <si>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</si>
  <si>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</si>
  <si>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</si>
  <si>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</si>
  <si>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</si>
  <si>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</si>
  <si>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</si>
  <si>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</si>
  <si>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</si>
  <si>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</si>
  <si>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</si>
  <si>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</si>
  <si>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</si>
  <si>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</si>
  <si>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</si>
  <si>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</si>
  <si>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</si>
  <si>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</si>
  <si>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</si>
  <si>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</si>
  <si>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</si>
  <si>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</si>
  <si>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</si>
  <si>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</si>
  <si>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</si>
  <si>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</si>
  <si>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</si>
  <si>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</si>
  <si>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</si>
  <si>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</si>
  <si>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</si>
  <si>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</si>
  <si>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</si>
  <si>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</si>
  <si>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</si>
  <si>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</si>
  <si>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</si>
  <si>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</si>
  <si>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</si>
  <si>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</si>
  <si>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</si>
  <si>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</si>
  <si>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</si>
  <si>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</si>
  <si>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</si>
  <si>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</si>
  <si>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</si>
  <si>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</si>
  <si>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</si>
  <si>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</si>
  <si>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</si>
  <si>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</si>
  <si>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</si>
  <si>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</si>
  <si>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</si>
  <si>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</si>
  <si>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</si>
  <si>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</si>
  <si>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</si>
  <si>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</si>
  <si>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</si>
  <si>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</si>
  <si>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</si>
  <si>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</si>
  <si>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</si>
  <si>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</si>
  <si>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</si>
  <si>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</si>
  <si>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</si>
  <si>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</si>
  <si>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</si>
  <si>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</si>
  <si>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</si>
  <si>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</si>
  <si>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</si>
  <si>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</si>
  <si>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</si>
  <si>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</si>
  <si>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</si>
  <si>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</si>
  <si>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</si>
  <si>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</si>
  <si>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</si>
  <si>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</si>
  <si>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</si>
  <si>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</si>
  <si>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</si>
  <si>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</si>
  <si>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</si>
  <si>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</si>
  <si>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</si>
  <si>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</si>
  <si>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</si>
  <si>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</si>
  <si>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</si>
  <si>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</si>
  <si>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</si>
  <si>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</si>
  <si>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</si>
  <si>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</si>
  <si>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</si>
  <si>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</si>
  <si>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</si>
  <si>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</si>
  <si>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</si>
  <si>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</si>
  <si>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</si>
  <si>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</si>
  <si>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</si>
  <si>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</si>
  <si>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</si>
  <si>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</si>
  <si>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</si>
  <si>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</si>
  <si>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</si>
  <si>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</si>
  <si>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</si>
  <si>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</si>
  <si>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</si>
  <si>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</si>
  <si>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</si>
  <si>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</si>
  <si>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</si>
  <si>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</si>
  <si>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</si>
  <si>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</si>
  <si>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</si>
  <si>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</si>
  <si>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</si>
  <si>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</si>
  <si>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</si>
  <si>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</si>
  <si>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</si>
  <si>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</si>
  <si>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</si>
  <si>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</si>
  <si>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</si>
  <si>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</si>
  <si>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</si>
  <si>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</si>
  <si>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</si>
  <si>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</si>
  <si>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</si>
  <si>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</si>
  <si>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</si>
  <si>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</si>
  <si>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</si>
  <si>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</si>
  <si>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</si>
  <si>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</si>
  <si>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</si>
  <si>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</si>
  <si>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</si>
  <si>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</si>
  <si>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</si>
  <si>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</si>
  <si>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</si>
  <si>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</si>
  <si>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</si>
  <si>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</si>
  <si>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</si>
  <si>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</si>
  <si>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</si>
  <si>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</si>
  <si>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</si>
  <si>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</si>
  <si>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</si>
  <si>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</si>
  <si>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</si>
  <si>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</si>
  <si>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</si>
  <si>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</si>
  <si>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</si>
  <si>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</si>
  <si>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</si>
  <si>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</si>
  <si>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</si>
  <si>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</si>
  <si>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</si>
  <si>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</si>
  <si>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</si>
  <si>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</si>
  <si>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</si>
  <si>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</si>
  <si>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</si>
  <si>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</si>
  <si>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</si>
  <si>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</si>
  <si>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</si>
  <si>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</si>
  <si>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</si>
  <si>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</si>
  <si>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</si>
  <si>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</si>
  <si>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</si>
  <si>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</si>
  <si>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</si>
  <si>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</si>
  <si>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</si>
  <si>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</si>
  <si>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</si>
  <si>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</si>
  <si>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</si>
  <si>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</si>
  <si>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</si>
  <si>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</si>
  <si>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</si>
  <si>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</si>
  <si>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</si>
  <si>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</si>
  <si>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</si>
  <si>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</si>
  <si>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</si>
  <si>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</si>
  <si>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</si>
  <si>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</si>
  <si>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</si>
  <si>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</si>
  <si>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</si>
  <si>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</si>
  <si>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</si>
  <si>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</si>
  <si>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</si>
  <si>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</si>
  <si>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</si>
  <si>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</si>
  <si>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</si>
  <si>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</si>
  <si>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</si>
  <si>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</si>
  <si>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</si>
  <si>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</si>
  <si>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</si>
  <si>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</si>
  <si>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</si>
  <si>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</si>
  <si>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</si>
  <si>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</si>
  <si>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</si>
  <si>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</si>
  <si>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</si>
  <si>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</si>
  <si>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</si>
  <si>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</si>
  <si>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</si>
  <si>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</si>
  <si>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</si>
  <si>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</si>
  <si>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</si>
  <si>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</si>
  <si>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</si>
  <si>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</si>
  <si>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</si>
  <si>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</si>
  <si>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</si>
  <si>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</si>
  <si>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</si>
  <si>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</si>
  <si>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</si>
  <si>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</si>
  <si>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</si>
  <si>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</si>
  <si>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</si>
  <si>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</si>
  <si>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</si>
  <si>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</si>
  <si>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</si>
  <si>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</si>
  <si>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</si>
  <si>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</si>
  <si>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</si>
  <si>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</si>
  <si>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</si>
  <si>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</si>
  <si>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</si>
  <si>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</si>
  <si>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</si>
  <si>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</si>
  <si>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</si>
  <si>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</si>
  <si>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</si>
  <si>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</si>
  <si>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</si>
  <si>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</si>
  <si>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</si>
  <si>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</si>
  <si>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</si>
  <si>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</si>
  <si>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</si>
  <si>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</si>
  <si>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</si>
  <si>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</si>
  <si>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</si>
  <si>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</si>
  <si>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</si>
  <si>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</si>
  <si>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</si>
  <si>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</si>
  <si>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</si>
  <si>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</si>
  <si>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</si>
  <si>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</si>
  <si>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</si>
  <si>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</si>
  <si>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</si>
  <si>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</si>
  <si>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</si>
  <si>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</si>
  <si>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</si>
  <si>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</si>
  <si>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</si>
  <si>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</si>
  <si>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</si>
  <si>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</si>
  <si>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</si>
  <si>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</si>
  <si>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</si>
  <si>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</si>
  <si>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</si>
  <si>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</si>
  <si>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</si>
  <si>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</si>
  <si>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</si>
  <si>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</si>
  <si>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</si>
  <si>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</si>
  <si>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</si>
  <si>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</si>
  <si>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</si>
  <si>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</si>
  <si>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</si>
  <si>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</si>
  <si>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</si>
  <si>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</si>
  <si>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</si>
  <si>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</si>
  <si>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</si>
  <si>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</si>
  <si>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</si>
  <si>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</si>
  <si>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</si>
  <si>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</si>
  <si>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</si>
  <si>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</si>
  <si>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</si>
  <si>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</si>
  <si>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</si>
  <si>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</si>
  <si>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</si>
  <si>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</si>
  <si>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</si>
  <si>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</si>
  <si>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</si>
  <si>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</si>
  <si>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</si>
  <si>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</si>
  <si>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</si>
  <si>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</si>
  <si>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</si>
  <si>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</si>
  <si>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</si>
  <si>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</si>
  <si>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</si>
  <si>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</si>
  <si>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</si>
  <si>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</si>
  <si>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</si>
  <si>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</si>
  <si>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</si>
  <si>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</si>
  <si>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</si>
  <si>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</si>
  <si>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</si>
  <si>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</si>
  <si>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</si>
  <si>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</si>
  <si>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</si>
  <si>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</si>
  <si>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</si>
  <si>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</si>
  <si>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</si>
  <si>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</si>
  <si>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</si>
  <si>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</si>
  <si>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</si>
  <si>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</si>
  <si>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</si>
  <si>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</si>
  <si>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</si>
  <si>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</si>
  <si>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</si>
  <si>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</si>
  <si>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</si>
  <si>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</si>
  <si>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</si>
  <si>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</si>
  <si>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</si>
  <si>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</si>
  <si>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</si>
  <si>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</si>
  <si>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</si>
  <si>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</si>
  <si>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</si>
  <si>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</si>
  <si>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</si>
  <si>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</si>
  <si>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</si>
  <si>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</si>
  <si>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</si>
  <si>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</si>
  <si>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</si>
  <si>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</si>
  <si>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</si>
  <si>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</si>
  <si>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</si>
  <si>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</si>
  <si>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</si>
  <si>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</si>
  <si>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</si>
  <si>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</si>
  <si>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</si>
  <si>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</si>
  <si>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</si>
  <si>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</si>
  <si>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</si>
  <si>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</si>
  <si>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</si>
  <si>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</si>
  <si>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</si>
  <si>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</si>
  <si>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</si>
  <si>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</si>
  <si>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</si>
  <si>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</si>
  <si>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</si>
  <si>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</si>
  <si>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</si>
  <si>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</si>
  <si>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</si>
  <si>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</si>
  <si>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</si>
  <si>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</si>
  <si>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</si>
  <si>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</si>
  <si>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</si>
  <si>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</si>
  <si>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</si>
  <si>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</si>
  <si>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</si>
  <si>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</si>
  <si>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</si>
  <si>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</si>
  <si>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</si>
  <si>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</si>
  <si>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</si>
  <si>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</si>
  <si>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</si>
  <si>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</si>
  <si>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</si>
  <si>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</si>
  <si>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</si>
  <si>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</si>
  <si>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</si>
  <si>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</si>
  <si>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</si>
  <si>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</si>
  <si>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</si>
  <si>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</si>
  <si>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</si>
  <si>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</si>
  <si>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</si>
  <si>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</si>
  <si>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</si>
  <si>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</si>
  <si>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</si>
  <si>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</si>
  <si>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</si>
  <si>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</si>
  <si>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</si>
  <si>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</si>
  <si>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</si>
  <si>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</si>
  <si>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</si>
  <si>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</si>
  <si>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</si>
  <si>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</si>
  <si>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</si>
  <si>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</si>
  <si>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</si>
  <si>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</si>
  <si>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</si>
  <si>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</si>
  <si>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</si>
  <si>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</si>
  <si>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</si>
  <si>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</si>
  <si>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</si>
  <si>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</si>
  <si>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</si>
  <si>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</si>
  <si>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</si>
  <si>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</si>
  <si>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</si>
  <si>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</si>
  <si>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</si>
  <si>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</si>
  <si>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</si>
  <si>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</si>
  <si>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</si>
  <si>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</si>
  <si>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</si>
  <si>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</si>
  <si>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</si>
  <si>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</si>
  <si>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</si>
  <si>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</si>
  <si>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</si>
  <si>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</si>
  <si>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</si>
  <si>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</si>
  <si>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</si>
  <si>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</si>
  <si>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</si>
  <si>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</si>
  <si>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</si>
  <si>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</si>
  <si>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</si>
  <si>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</si>
  <si>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</si>
  <si>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</si>
  <si>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</si>
  <si>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</si>
  <si>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</si>
  <si>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</si>
  <si>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</si>
  <si>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</si>
  <si>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</si>
  <si>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</si>
  <si>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</si>
  <si>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</si>
  <si>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</si>
  <si>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</si>
  <si>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</si>
  <si>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</si>
  <si>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</si>
  <si>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</si>
  <si>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</si>
  <si>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</si>
  <si>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</si>
  <si>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</si>
  <si>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</si>
  <si>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</si>
  <si>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</si>
  <si>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</si>
  <si>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</si>
  <si>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</si>
  <si>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</si>
  <si>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</si>
  <si>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</si>
  <si>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</si>
  <si>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</si>
  <si>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</si>
  <si>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</si>
  <si>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</si>
  <si>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</si>
  <si>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</si>
  <si>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</si>
  <si>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</si>
  <si>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</si>
  <si>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</si>
  <si>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</si>
  <si>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</si>
  <si>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</si>
  <si>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</si>
  <si>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</si>
  <si>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</si>
  <si>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</si>
  <si>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</si>
  <si>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</si>
  <si>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</si>
  <si>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</si>
  <si>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</si>
  <si>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</si>
  <si>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</si>
  <si>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</si>
  <si>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</si>
  <si>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</si>
  <si>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</si>
  <si>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</si>
  <si>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</si>
  <si>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</si>
  <si>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</si>
  <si>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</si>
  <si>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</si>
  <si>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</si>
  <si>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</si>
  <si>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</si>
  <si>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</si>
  <si>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</si>
  <si>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</si>
  <si>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</si>
  <si>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</si>
  <si>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</si>
  <si>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</si>
  <si>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</si>
  <si>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</si>
  <si>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</si>
  <si>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</si>
  <si>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</si>
  <si>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</si>
  <si>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</si>
  <si>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</si>
  <si>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</si>
  <si>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</si>
  <si>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</si>
  <si>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</si>
  <si>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</si>
  <si>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</si>
  <si>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</si>
  <si>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</si>
  <si>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</si>
  <si>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</si>
  <si>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</si>
  <si>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</si>
  <si>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</si>
  <si>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</si>
  <si>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</si>
  <si>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</si>
  <si>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</si>
  <si>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</si>
  <si>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</si>
  <si>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</si>
  <si>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</si>
  <si>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</si>
  <si>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</si>
  <si>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</si>
  <si>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</si>
  <si>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</si>
  <si>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</si>
  <si>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</si>
  <si>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</si>
  <si>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</si>
  <si>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</si>
  <si>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</si>
  <si>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</si>
  <si>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</si>
  <si>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</si>
  <si>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</si>
  <si>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</si>
  <si>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</si>
  <si>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</si>
  <si>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</si>
  <si>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</si>
  <si>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</si>
  <si>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</si>
  <si>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</si>
  <si>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</si>
  <si>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</si>
  <si>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</si>
  <si>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</si>
  <si>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</si>
  <si>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</si>
  <si>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</si>
  <si>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</si>
  <si>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</si>
  <si>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</si>
  <si>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</si>
  <si>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</si>
  <si>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</si>
  <si>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</si>
  <si>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</si>
  <si>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</si>
  <si>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</si>
  <si>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</si>
  <si>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</si>
  <si>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</si>
  <si>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</si>
  <si>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</si>
  <si>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</si>
  <si>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</si>
  <si>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</si>
  <si>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</si>
  <si>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</si>
  <si>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</si>
  <si>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</si>
  <si>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</si>
  <si>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</si>
  <si>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</si>
  <si>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</si>
  <si>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</si>
  <si>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</si>
  <si>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</si>
  <si>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</si>
  <si>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</si>
  <si>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</si>
  <si>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</si>
  <si>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</si>
  <si>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</si>
  <si>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</si>
  <si>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</si>
  <si>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</si>
  <si>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</si>
  <si>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</si>
  <si>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</si>
  <si>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</si>
  <si>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</si>
  <si>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</si>
  <si>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</si>
  <si>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</si>
  <si>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</si>
  <si>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</si>
  <si>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</si>
  <si>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</si>
  <si>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</si>
  <si>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</si>
  <si>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</si>
  <si>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</si>
  <si>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</si>
  <si>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</si>
  <si>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</si>
  <si>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</si>
  <si>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</si>
  <si>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</si>
  <si>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</si>
  <si>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</si>
  <si>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</si>
  <si>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</si>
  <si>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</si>
  <si>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</si>
  <si>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</si>
  <si>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</si>
  <si>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</si>
  <si>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</si>
  <si>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</si>
  <si>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</si>
  <si>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</si>
  <si>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</si>
  <si>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</si>
  <si>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</si>
  <si>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</si>
  <si>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</si>
  <si>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</si>
  <si>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</si>
  <si>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</si>
  <si>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</si>
  <si>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</si>
  <si>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</si>
  <si>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</si>
  <si>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</si>
  <si>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</si>
  <si>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</si>
  <si>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</si>
  <si>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</si>
  <si>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</si>
  <si>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</si>
  <si>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</si>
  <si>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</si>
  <si>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</si>
  <si>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</si>
  <si>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</si>
  <si>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</si>
  <si>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</si>
  <si>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</si>
  <si>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</si>
  <si>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</si>
  <si>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</si>
  <si>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</si>
  <si>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</si>
  <si>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</si>
  <si>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</si>
  <si>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</si>
  <si>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</si>
  <si>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</si>
  <si>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</si>
  <si>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</si>
  <si>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</si>
  <si>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</si>
  <si>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</si>
  <si>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</si>
  <si>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</si>
  <si>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</si>
  <si>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</si>
  <si>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</si>
  <si>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</si>
  <si>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</si>
  <si>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</si>
  <si>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</si>
  <si>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</si>
  <si>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</si>
  <si>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</si>
  <si>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</si>
  <si>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</si>
  <si>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</si>
  <si>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</si>
  <si>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</si>
  <si>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</si>
  <si>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</si>
  <si>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</si>
  <si>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</si>
  <si>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</si>
  <si>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</si>
  <si>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</si>
  <si>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</si>
  <si>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</si>
  <si>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</si>
  <si>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</si>
  <si>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</si>
  <si>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</si>
  <si>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</si>
  <si>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</si>
  <si>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</si>
  <si>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</si>
  <si>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</si>
  <si>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</si>
  <si>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</si>
  <si>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</si>
  <si>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</si>
  <si>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</si>
  <si>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</si>
  <si>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</si>
  <si>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</si>
  <si>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</si>
  <si>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</si>
  <si>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</si>
  <si>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</si>
  <si>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</si>
  <si>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</si>
  <si>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</si>
  <si>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</si>
  <si>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</si>
  <si>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</si>
  <si>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</si>
  <si>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</si>
  <si>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</si>
  <si>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</si>
  <si>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</si>
  <si>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</si>
  <si>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</si>
  <si>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</si>
  <si>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</si>
  <si>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</si>
  <si>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</si>
  <si>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</si>
  <si>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</si>
  <si>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</si>
  <si>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</si>
  <si>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</si>
  <si>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</si>
  <si>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</si>
  <si>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</si>
  <si>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</si>
  <si>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</si>
  <si>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</si>
  <si>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</si>
  <si>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</si>
  <si>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</si>
  <si>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</si>
  <si>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</si>
  <si>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</si>
  <si>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</si>
  <si>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</si>
  <si>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</si>
  <si>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</si>
  <si>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</si>
  <si>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</si>
  <si>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</si>
  <si>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</si>
  <si>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</si>
  <si>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</si>
  <si>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</si>
  <si>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</si>
  <si>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</si>
  <si>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</si>
  <si>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</si>
  <si>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</si>
  <si>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</si>
  <si>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</si>
  <si>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</si>
  <si>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</si>
  <si>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</si>
  <si>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</si>
  <si>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</si>
  <si>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</si>
  <si>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</si>
  <si>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</si>
  <si>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</si>
  <si>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</si>
  <si>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</si>
  <si>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</si>
  <si>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</si>
  <si>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</si>
  <si>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</si>
  <si>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</si>
  <si>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</si>
  <si>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</si>
  <si>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</si>
  <si>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</si>
  <si>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</si>
  <si>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</si>
  <si>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</si>
  <si>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</si>
  <si>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</si>
  <si>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</si>
  <si>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</si>
  <si>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</si>
  <si>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</si>
  <si>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</si>
  <si>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</si>
  <si>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</si>
  <si>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</si>
  <si>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</si>
  <si>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</si>
  <si>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</si>
  <si>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</si>
  <si>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</si>
  <si>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</si>
  <si>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</si>
  <si>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</si>
  <si>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</si>
  <si>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</si>
  <si>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</si>
  <si>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</si>
  <si>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</si>
  <si>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</si>
  <si>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</si>
  <si>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</si>
  <si>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</si>
  <si>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</si>
  <si>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</si>
  <si>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</si>
  <si>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</si>
  <si>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</si>
  <si>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</si>
  <si>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</si>
  <si>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</si>
  <si>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</si>
  <si>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</si>
  <si>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</si>
  <si>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</si>
  <si>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</si>
  <si>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</si>
  <si>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</si>
  <si>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</si>
  <si>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</si>
  <si>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</si>
  <si>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</si>
  <si>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</si>
  <si>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</si>
  <si>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</si>
  <si>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</si>
  <si>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</si>
  <si>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</si>
  <si>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</si>
  <si>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</si>
  <si>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</si>
  <si>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</si>
  <si>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</si>
  <si>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</si>
  <si>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</si>
  <si>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</si>
  <si>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</si>
  <si>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</si>
  <si>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</si>
  <si>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</si>
  <si>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</si>
  <si>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</si>
  <si>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</si>
  <si>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</si>
  <si>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</si>
  <si>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</si>
  <si>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</si>
  <si>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</si>
  <si>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</si>
  <si>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</si>
  <si>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</si>
  <si>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</si>
  <si>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</si>
  <si>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</si>
  <si>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</si>
  <si>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</si>
  <si>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</si>
  <si>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</si>
  <si>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</si>
  <si>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</si>
  <si>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</si>
  <si>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</si>
  <si>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</si>
  <si>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</si>
  <si>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</si>
  <si>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</si>
  <si>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</si>
  <si>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</si>
  <si>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</si>
  <si>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</si>
  <si>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</si>
  <si>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</si>
  <si>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</si>
  <si>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</si>
  <si>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</si>
  <si>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</si>
  <si>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</si>
  <si>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</si>
  <si>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</si>
  <si>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</si>
  <si>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</si>
  <si>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</si>
  <si>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</si>
  <si>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</si>
  <si>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</si>
  <si>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</si>
  <si>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</si>
  <si>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</si>
  <si>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</si>
  <si>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</si>
  <si>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</si>
  <si>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</si>
  <si>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</si>
  <si>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</si>
  <si>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</si>
  <si>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</si>
  <si>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</si>
  <si>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</si>
  <si>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</si>
  <si>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</si>
  <si>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</si>
  <si>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</si>
  <si>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</si>
  <si>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</si>
  <si>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</si>
  <si>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</si>
  <si>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</si>
  <si>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</si>
  <si>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</si>
  <si>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</si>
  <si>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</si>
  <si>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</si>
  <si>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</si>
  <si>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</si>
  <si>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</si>
  <si>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</si>
  <si>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</si>
  <si>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</si>
  <si>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</si>
  <si>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</si>
  <si>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</si>
  <si>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</si>
  <si>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</si>
  <si>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</si>
  <si>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</si>
  <si>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</si>
  <si>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</si>
  <si>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</si>
  <si>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</si>
  <si>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</si>
  <si>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</si>
  <si>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</si>
  <si>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</si>
  <si>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</si>
  <si>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</si>
  <si>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</si>
  <si>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</si>
  <si>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</si>
  <si>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</si>
  <si>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</si>
  <si>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</si>
  <si>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</si>
  <si>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</si>
  <si>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</si>
  <si>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</si>
  <si>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</si>
  <si>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</si>
  <si>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</si>
  <si>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</si>
  <si>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</si>
  <si>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</si>
  <si>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</si>
  <si>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</si>
  <si>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</si>
  <si>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</si>
  <si>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</si>
  <si>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</si>
  <si>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</si>
  <si>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</si>
  <si>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</si>
  <si>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</si>
  <si>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</si>
  <si>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</si>
  <si>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</si>
  <si>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</si>
  <si>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</si>
  <si>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</si>
  <si>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</si>
  <si>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</si>
  <si>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</si>
  <si>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</si>
  <si>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</si>
  <si>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</si>
  <si>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</si>
  <si>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</si>
  <si>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</si>
  <si>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</si>
  <si>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</si>
  <si>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</si>
  <si>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</si>
  <si>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</si>
  <si>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</si>
  <si>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</si>
  <si>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</si>
  <si>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</si>
  <si>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</si>
  <si>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</si>
  <si>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</si>
  <si>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</si>
  <si>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</si>
  <si>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</si>
  <si>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</si>
  <si>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</si>
  <si>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</si>
  <si>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</si>
  <si>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</si>
  <si>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</si>
  <si>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</si>
  <si>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</si>
  <si>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</si>
  <si>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</si>
  <si>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</si>
  <si>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</si>
  <si>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</si>
  <si>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</si>
  <si>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</si>
  <si>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</si>
  <si>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</si>
  <si>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</si>
  <si>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</si>
  <si>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</si>
  <si>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</si>
  <si>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</si>
  <si>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</si>
  <si>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</si>
  <si>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</si>
  <si>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</si>
  <si>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</si>
  <si>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</si>
  <si>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</si>
  <si>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</si>
  <si>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</si>
  <si>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</si>
  <si>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</si>
  <si>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</si>
  <si>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</si>
  <si>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</si>
  <si>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</si>
  <si>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</si>
  <si>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</si>
  <si>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</si>
  <si>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</si>
  <si>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</si>
  <si>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</si>
  <si>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</si>
  <si>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</si>
  <si>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</si>
  <si>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</si>
  <si>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</si>
  <si>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</si>
  <si>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</si>
  <si>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</si>
  <si>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</si>
  <si>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</si>
  <si>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</si>
  <si>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</si>
  <si>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</si>
  <si>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</si>
  <si>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</si>
  <si>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</si>
  <si>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</si>
  <si>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</si>
  <si>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</si>
  <si>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</si>
  <si>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</si>
  <si>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</si>
  <si>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</si>
  <si>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</si>
  <si>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</si>
  <si>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</si>
  <si>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</si>
  <si>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</si>
  <si>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</si>
  <si>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</si>
  <si>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</si>
  <si>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</si>
  <si>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</si>
  <si>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</si>
  <si>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</si>
  <si>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</si>
  <si>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</si>
  <si>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</si>
  <si>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</si>
  <si>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</si>
  <si>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</si>
  <si>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</si>
  <si>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</si>
  <si>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</si>
  <si>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</si>
  <si>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</si>
  <si>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</si>
  <si>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</si>
  <si>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</si>
  <si>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</si>
  <si>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</si>
  <si>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</si>
  <si>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</si>
  <si>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</si>
  <si>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</si>
  <si>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</si>
  <si>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</si>
  <si>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</si>
  <si>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</si>
  <si>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</si>
  <si>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</si>
  <si>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</si>
  <si>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</si>
  <si>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</si>
  <si>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</si>
  <si>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</si>
  <si>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</si>
  <si>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</si>
  <si>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</si>
  <si>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</si>
  <si>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</si>
  <si>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</si>
  <si>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</si>
  <si>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</si>
  <si>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</si>
  <si>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</si>
  <si>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</si>
  <si>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</si>
  <si>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</si>
  <si>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</si>
  <si>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</si>
  <si>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</si>
  <si>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</si>
  <si>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</si>
  <si>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</si>
  <si>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</si>
  <si>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</si>
  <si>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</si>
  <si>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</si>
  <si>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</si>
  <si>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</si>
  <si>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</si>
  <si>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</si>
  <si>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</si>
  <si>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</si>
  <si>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</si>
  <si>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</si>
  <si>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</si>
  <si>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</si>
  <si>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</si>
  <si>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</si>
  <si>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</si>
  <si>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</si>
  <si>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</si>
  <si>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</si>
  <si>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</si>
  <si>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</si>
  <si>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</si>
  <si>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</si>
  <si>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</si>
  <si>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</si>
  <si>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</si>
  <si>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</si>
  <si>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</si>
  <si>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</si>
  <si>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</si>
  <si>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</si>
  <si>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</si>
  <si>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</si>
  <si>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</si>
  <si>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</si>
  <si>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</si>
  <si>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</si>
  <si>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</si>
  <si>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</si>
  <si>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</si>
  <si>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</si>
  <si>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</si>
  <si>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</si>
  <si>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</si>
  <si>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</si>
  <si>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</si>
  <si>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</si>
  <si>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</si>
  <si>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</si>
  <si>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</si>
  <si>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</si>
  <si>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</si>
  <si>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</si>
  <si>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</si>
  <si>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</si>
  <si>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</si>
  <si>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</si>
  <si>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</si>
  <si>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</si>
  <si>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</si>
  <si>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</si>
  <si>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</si>
  <si>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</si>
  <si>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</si>
  <si>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</si>
  <si>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</si>
  <si>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</si>
  <si>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</si>
  <si>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</si>
  <si>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</si>
  <si>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</si>
  <si>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</si>
  <si>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</si>
  <si>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</si>
  <si>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</si>
  <si>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</si>
  <si>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</si>
  <si>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</si>
  <si>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</si>
  <si>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</si>
  <si>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</si>
  <si>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</si>
  <si>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</si>
  <si>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</si>
  <si>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</si>
  <si>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</si>
  <si>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</si>
  <si>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</si>
  <si>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</si>
  <si>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</si>
  <si>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</si>
  <si>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</si>
  <si>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</si>
  <si>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</si>
  <si>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</si>
  <si>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</si>
  <si>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</si>
  <si>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</si>
  <si>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</si>
  <si>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</si>
  <si>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</si>
  <si>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</si>
  <si>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</si>
  <si>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</si>
  <si>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</si>
  <si>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</si>
  <si>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</si>
  <si>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</si>
  <si>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</si>
  <si>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</si>
  <si>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</si>
  <si>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</si>
  <si>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</si>
  <si>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</si>
  <si>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</si>
  <si>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</si>
  <si>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</si>
  <si>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</si>
  <si>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</si>
  <si>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</si>
  <si>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</si>
  <si>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</si>
  <si>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</si>
  <si>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</si>
  <si>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</si>
  <si>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</si>
  <si>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</si>
  <si>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</si>
  <si>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</si>
  <si>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</si>
  <si>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</si>
  <si>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</si>
  <si>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</si>
  <si>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</si>
  <si>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</si>
  <si>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</si>
  <si>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</si>
  <si>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</si>
  <si>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</si>
  <si>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</si>
  <si>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</si>
  <si>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</si>
  <si>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</si>
  <si>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</si>
  <si>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</si>
  <si>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</si>
  <si>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</si>
  <si>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</si>
  <si>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</si>
  <si>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</si>
  <si>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</si>
  <si>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</si>
  <si>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</si>
  <si>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</si>
  <si>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</si>
  <si>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</si>
  <si>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</si>
  <si>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</si>
  <si>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</si>
  <si>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</si>
  <si>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</si>
  <si>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</si>
  <si>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</si>
  <si>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</si>
  <si>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</si>
  <si>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</si>
  <si>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</si>
  <si>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</si>
  <si>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</si>
  <si>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</si>
  <si>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</si>
  <si>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</si>
  <si>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</si>
  <si>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</si>
  <si>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</si>
  <si>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</si>
  <si>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</si>
  <si>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</si>
  <si>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</si>
  <si>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</si>
  <si>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</si>
  <si>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</si>
  <si>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</si>
  <si>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</si>
  <si>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</si>
  <si>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</si>
  <si>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</si>
  <si>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</si>
  <si>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</si>
  <si>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</si>
  <si>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</si>
  <si>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</si>
  <si>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</si>
  <si>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</si>
  <si>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</si>
  <si>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</si>
  <si>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</si>
  <si>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</si>
  <si>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</si>
  <si>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</si>
  <si>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</si>
  <si>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</si>
  <si>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</si>
  <si>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</si>
  <si>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</si>
  <si>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</si>
  <si>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</si>
  <si>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</si>
  <si>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</si>
  <si>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</si>
  <si>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</si>
  <si>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</si>
  <si>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</si>
  <si>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</si>
  <si>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</si>
  <si>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</si>
  <si>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</si>
  <si>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</si>
  <si>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</si>
  <si>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</si>
  <si>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</si>
  <si>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</si>
  <si>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</si>
  <si>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</si>
  <si>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</si>
  <si>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</si>
  <si>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</si>
  <si>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</si>
  <si>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</si>
  <si>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</si>
  <si>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</si>
  <si>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</si>
  <si>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</si>
  <si>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</si>
  <si>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</si>
  <si>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</si>
  <si>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</si>
  <si>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</si>
  <si>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</si>
  <si>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</si>
  <si>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</si>
  <si>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</si>
  <si>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</si>
  <si>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</si>
  <si>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</si>
  <si>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</si>
  <si>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</si>
  <si>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</si>
  <si>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</si>
  <si>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</si>
  <si>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</si>
  <si>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</si>
  <si>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</si>
  <si>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</si>
  <si>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</si>
  <si>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</si>
  <si>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</si>
  <si>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</si>
  <si>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</si>
  <si>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</si>
  <si>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</si>
  <si>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</si>
  <si>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</si>
  <si>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</si>
  <si>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</si>
  <si>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</si>
  <si>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</si>
  <si>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</si>
  <si>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</si>
  <si>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</si>
  <si>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</si>
  <si>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</si>
  <si>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</si>
  <si>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</si>
  <si>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</si>
  <si>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</si>
  <si>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</si>
  <si>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</si>
  <si>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</si>
  <si>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</si>
  <si>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</si>
  <si>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</si>
  <si>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</si>
  <si>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</si>
  <si>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</si>
  <si>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</si>
  <si>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</si>
  <si>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</si>
  <si>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</si>
  <si>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</si>
  <si>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</si>
  <si>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</si>
  <si>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</si>
  <si>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</si>
  <si>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</si>
  <si>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</si>
  <si>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</si>
  <si>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</si>
  <si>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</si>
  <si>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</si>
  <si>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</si>
  <si>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</si>
  <si>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</si>
  <si>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</si>
  <si>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</si>
  <si>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</si>
  <si>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</si>
  <si>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</si>
  <si>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</si>
  <si>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</si>
  <si>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</si>
  <si>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</si>
  <si>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</si>
  <si>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</si>
  <si>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</si>
  <si>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</si>
  <si>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</si>
  <si>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</si>
  <si>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</si>
  <si>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</si>
  <si>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</si>
  <si>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</si>
  <si>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</si>
  <si>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</si>
  <si>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</si>
  <si>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</si>
  <si>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</si>
  <si>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</si>
  <si>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</si>
  <si>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</si>
  <si>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</si>
  <si>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</si>
  <si>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</si>
  <si>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</si>
  <si>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</si>
  <si>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</si>
  <si>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</si>
  <si>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</si>
  <si>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</si>
  <si>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</si>
  <si>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</si>
  <si>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</si>
  <si>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</si>
  <si>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</si>
  <si>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</si>
  <si>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</si>
  <si>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</si>
  <si>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</si>
  <si>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</si>
  <si>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</si>
  <si>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</si>
  <si>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</si>
  <si>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</si>
  <si>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</si>
  <si>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</si>
  <si>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</si>
  <si>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</si>
  <si>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</si>
  <si>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</si>
  <si>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</si>
  <si>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</si>
  <si>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</si>
  <si>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</si>
  <si>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</si>
  <si>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</si>
  <si>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</si>
  <si>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</si>
  <si>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</si>
  <si>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</si>
  <si>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</si>
  <si>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</si>
  <si>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</si>
  <si>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</si>
  <si>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</si>
  <si>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</si>
  <si>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</si>
  <si>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</si>
  <si>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</si>
  <si>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</si>
  <si>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</si>
  <si>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</si>
  <si>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</si>
  <si>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</si>
  <si>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</si>
  <si>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</si>
  <si>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</si>
  <si>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</si>
  <si>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</si>
  <si>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</si>
  <si>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</si>
  <si>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</si>
  <si>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</si>
  <si>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</si>
  <si>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</si>
  <si>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</si>
  <si>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</si>
  <si>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</si>
  <si>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</si>
  <si>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</si>
  <si>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</si>
  <si>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</si>
  <si>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</si>
  <si>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</si>
  <si>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</si>
  <si>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</si>
  <si>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</si>
  <si>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</si>
  <si>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</si>
  <si>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</si>
  <si>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</si>
  <si>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</si>
  <si>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</si>
  <si>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</si>
  <si>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</si>
  <si>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</si>
  <si>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</si>
  <si>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</si>
  <si>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</si>
  <si>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</si>
  <si>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</si>
  <si>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</si>
  <si>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</si>
  <si>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</si>
  <si>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</si>
  <si>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</si>
  <si>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</si>
  <si>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</si>
  <si>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</si>
  <si>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</si>
  <si>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</si>
  <si>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</si>
  <si>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</si>
  <si>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</si>
  <si>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</si>
  <si>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</si>
  <si>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</si>
  <si>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</si>
  <si>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</si>
  <si>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</si>
  <si>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</si>
  <si>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</si>
  <si>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</si>
  <si>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</si>
  <si>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</si>
  <si>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</si>
  <si>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</si>
  <si>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</si>
  <si>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</si>
  <si>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</si>
  <si>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</si>
  <si>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</si>
  <si>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</si>
  <si>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</si>
  <si>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</si>
  <si>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</si>
  <si>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</si>
  <si>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</si>
  <si>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</si>
  <si>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</si>
  <si>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</si>
  <si>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</si>
  <si>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</si>
  <si>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</si>
  <si>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</si>
  <si>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</si>
  <si>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</si>
  <si>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</si>
  <si>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</si>
  <si>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</si>
  <si>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</si>
  <si>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</si>
  <si>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</si>
  <si>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</si>
  <si>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</si>
  <si>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</si>
  <si>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</si>
  <si>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</si>
  <si>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</si>
  <si>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</si>
  <si>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</si>
  <si>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</si>
  <si>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</si>
  <si>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</si>
  <si>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</si>
  <si>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</si>
  <si>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</si>
  <si>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</si>
  <si>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</si>
  <si>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</si>
  <si>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</si>
  <si>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</si>
  <si>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</si>
  <si>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</si>
  <si>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</si>
  <si>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</si>
  <si>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</si>
  <si>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</si>
  <si>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</si>
  <si>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</si>
  <si>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</si>
  <si>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</si>
  <si>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</si>
  <si>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</si>
  <si>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</si>
  <si>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</si>
  <si>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</si>
  <si>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</si>
  <si>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</si>
  <si>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</si>
  <si>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</si>
  <si>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</si>
  <si>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</si>
  <si>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</si>
  <si>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</si>
  <si>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</si>
  <si>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</si>
  <si>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</si>
  <si>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</si>
  <si>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</si>
  <si>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</si>
  <si>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</si>
  <si>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</si>
  <si>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</si>
  <si>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</si>
  <si>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</si>
  <si>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</si>
  <si>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</si>
  <si>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</si>
  <si>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</si>
  <si>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</si>
  <si>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</si>
  <si>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</si>
  <si>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</si>
  <si>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</si>
  <si>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</si>
  <si>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</si>
  <si>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</si>
  <si>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</si>
  <si>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</si>
  <si>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</si>
  <si>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</si>
  <si>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</si>
  <si>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</si>
  <si>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</si>
  <si>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</si>
  <si>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</si>
  <si>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</si>
  <si>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</si>
  <si>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</si>
  <si>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</si>
  <si>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</si>
  <si>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</si>
  <si>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</si>
  <si>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</si>
  <si>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</si>
  <si>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</si>
  <si>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</si>
  <si>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</si>
  <si>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</si>
  <si>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</si>
  <si>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</si>
  <si>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</si>
  <si>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</si>
  <si>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</si>
  <si>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</si>
  <si>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</si>
  <si>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</si>
  <si>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</si>
  <si>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</si>
  <si>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</si>
  <si>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</si>
  <si>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</si>
  <si>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</si>
  <si>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</si>
  <si>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</si>
  <si>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</si>
  <si>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</si>
  <si>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</si>
  <si>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</si>
  <si>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</si>
  <si>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</si>
  <si>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</si>
  <si>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</si>
  <si>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</si>
  <si>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</si>
  <si>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</si>
  <si>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</si>
  <si>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</si>
  <si>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</si>
  <si>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</si>
  <si>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</si>
  <si>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</si>
  <si>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</si>
  <si>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</si>
  <si>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</si>
  <si>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</si>
  <si>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</si>
  <si>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</si>
  <si>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</si>
  <si>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</si>
  <si>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</si>
  <si>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</si>
  <si>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</si>
  <si>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</si>
  <si>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</si>
  <si>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</si>
  <si>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</si>
  <si>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</si>
  <si>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</si>
  <si>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</si>
  <si>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</si>
  <si>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</si>
  <si>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</si>
  <si>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</si>
  <si>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</si>
  <si>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</si>
  <si>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</si>
  <si>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</si>
  <si>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</si>
  <si>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</si>
  <si>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</si>
  <si>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</si>
  <si>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</si>
  <si>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</si>
  <si>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</si>
  <si>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</si>
  <si>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</si>
  <si>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</si>
  <si>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</si>
  <si>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</si>
  <si>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</si>
  <si>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</si>
  <si>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</si>
  <si>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</si>
  <si>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</si>
  <si>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</si>
  <si>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</si>
  <si>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</si>
  <si>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</si>
  <si>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</si>
  <si>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</si>
  <si>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</si>
  <si>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</si>
  <si>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</si>
  <si>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</si>
  <si>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</si>
  <si>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</si>
  <si>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</si>
  <si>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</si>
  <si>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</si>
  <si>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</si>
  <si>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</si>
  <si>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</si>
  <si>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</si>
  <si>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</si>
  <si>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</si>
  <si>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</si>
  <si>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</si>
  <si>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</si>
  <si>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</si>
  <si>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</si>
  <si>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</si>
  <si>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</si>
  <si>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</si>
  <si>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</si>
  <si>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</si>
  <si>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</si>
  <si>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</si>
  <si>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</si>
  <si>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</si>
  <si>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</si>
  <si>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</si>
  <si>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</si>
  <si>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</si>
  <si>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</si>
  <si>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</si>
  <si>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</si>
  <si>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</si>
  <si>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</si>
  <si>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</si>
  <si>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</si>
  <si>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</si>
  <si>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</si>
  <si>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</si>
  <si>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</si>
  <si>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</si>
  <si>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</si>
  <si>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</si>
  <si>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</si>
  <si>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</si>
  <si>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</si>
  <si>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</si>
  <si>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</si>
  <si>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</si>
  <si>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</si>
  <si>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</si>
  <si>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</si>
  <si>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</si>
  <si>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</si>
  <si>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</si>
  <si>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</si>
  <si>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</si>
  <si>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</si>
  <si>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</si>
  <si>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</si>
  <si>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</si>
  <si>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</si>
  <si>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</si>
  <si>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</si>
  <si>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</si>
  <si>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</si>
  <si>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</si>
  <si>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</si>
  <si>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</si>
  <si>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</si>
  <si>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</si>
  <si>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</si>
  <si>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</si>
  <si>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</si>
  <si>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</si>
  <si>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</si>
  <si>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</si>
  <si>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</si>
  <si>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</si>
  <si>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</si>
  <si>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</si>
  <si>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</si>
  <si>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</si>
  <si>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</si>
  <si>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</si>
  <si>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</si>
  <si>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</si>
  <si>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</si>
  <si>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</si>
  <si>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</si>
  <si>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</si>
  <si>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</si>
  <si>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</si>
  <si>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</si>
  <si>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</si>
  <si>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</si>
  <si>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</si>
  <si>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</si>
  <si>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</si>
  <si>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</si>
  <si>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</si>
  <si>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</si>
  <si>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</si>
  <si>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</si>
  <si>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</si>
  <si>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</si>
  <si>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</si>
  <si>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</si>
  <si>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</si>
  <si>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</si>
  <si>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</si>
  <si>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</si>
  <si>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</si>
  <si>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</si>
  <si>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</si>
  <si>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</si>
  <si>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</si>
  <si>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</si>
  <si>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</si>
  <si>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</si>
  <si>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</si>
  <si>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</si>
  <si>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</si>
  <si>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</si>
  <si>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</si>
  <si>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</si>
  <si>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</si>
  <si>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</si>
  <si>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</si>
  <si>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</si>
  <si>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</si>
  <si>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</si>
  <si>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</si>
  <si>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</si>
  <si>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</si>
  <si>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</si>
  <si>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</si>
  <si>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</si>
  <si>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</si>
  <si>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</si>
  <si>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</si>
  <si>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</si>
  <si>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</si>
  <si>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</si>
  <si>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</si>
  <si>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</si>
  <si>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</si>
  <si>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</si>
  <si>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</si>
  <si>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</si>
  <si>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</si>
  <si>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</si>
  <si>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</si>
  <si>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</si>
  <si>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</si>
  <si>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</si>
  <si>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</si>
  <si>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</si>
  <si>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</si>
  <si>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</si>
  <si>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</si>
  <si>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</si>
  <si>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</si>
  <si>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</si>
  <si>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</si>
  <si>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</si>
  <si>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</si>
  <si>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</si>
  <si>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</si>
  <si>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</si>
  <si>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</si>
  <si>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</si>
  <si>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</si>
  <si>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</si>
  <si>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</si>
  <si>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</si>
  <si>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</si>
  <si>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</si>
  <si>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</si>
  <si>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</si>
  <si>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</si>
  <si>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</si>
  <si>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</si>
  <si>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</si>
  <si>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</si>
  <si>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</si>
  <si>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</si>
  <si>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</si>
  <si>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</si>
  <si>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</si>
  <si>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</si>
  <si>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</si>
  <si>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</si>
  <si>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</si>
  <si>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</si>
  <si>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</si>
  <si>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</si>
  <si>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</si>
  <si>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</si>
  <si>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</si>
  <si>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</si>
  <si>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</si>
  <si>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</si>
  <si>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</si>
  <si>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</si>
  <si>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</si>
  <si>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</si>
  <si>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</si>
  <si>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</si>
  <si>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</si>
  <si>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</si>
  <si>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</si>
  <si>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</si>
  <si>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</si>
  <si>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</si>
  <si>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</si>
  <si>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</si>
  <si>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</si>
  <si>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</si>
  <si>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</si>
  <si>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</si>
  <si>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</si>
  <si>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</si>
  <si>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</si>
  <si>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</si>
  <si>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</si>
  <si>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</si>
  <si>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</si>
  <si>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</si>
  <si>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</si>
  <si>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</si>
  <si>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</si>
  <si>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</si>
  <si>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</si>
  <si>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</si>
  <si>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</si>
  <si>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</si>
  <si>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</si>
  <si>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</si>
  <si>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</si>
  <si>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</si>
  <si>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</si>
  <si>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</si>
  <si>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</si>
  <si>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</si>
  <si>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</si>
  <si>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</si>
  <si>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</si>
  <si>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</si>
  <si>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</si>
  <si>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</si>
  <si>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</si>
  <si>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</si>
  <si>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</si>
  <si>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</si>
  <si>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</si>
  <si>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</si>
  <si>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</si>
  <si>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</si>
  <si>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</si>
  <si>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</si>
  <si>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</si>
  <si>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</si>
  <si>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</si>
  <si>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</si>
  <si>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</si>
  <si>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</si>
  <si>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</si>
  <si>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</si>
  <si>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</si>
  <si>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</si>
  <si>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</si>
  <si>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</si>
  <si>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</si>
  <si>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</si>
  <si>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</si>
  <si>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</si>
  <si>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</si>
  <si>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</si>
  <si>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</si>
  <si>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</si>
  <si>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</si>
  <si>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</si>
  <si>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</si>
  <si>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</si>
  <si>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</si>
  <si>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</si>
  <si>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</si>
  <si>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</si>
  <si>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</si>
  <si>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</si>
  <si>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</si>
  <si>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</si>
  <si>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</si>
  <si>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</si>
  <si>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</si>
  <si>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</si>
  <si>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</si>
  <si>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</si>
  <si>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</si>
  <si>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</si>
  <si>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</si>
  <si>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</si>
  <si>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</si>
  <si>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</si>
  <si>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</si>
  <si>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</si>
  <si>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</si>
  <si>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</si>
  <si>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</si>
  <si>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</si>
  <si>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</si>
  <si>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</si>
  <si>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</si>
  <si>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</si>
  <si>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</si>
  <si>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</si>
  <si>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</si>
  <si>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</si>
  <si>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</si>
  <si>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</si>
  <si>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</si>
  <si>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</si>
  <si>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</si>
  <si>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</si>
  <si>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</si>
  <si>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</si>
  <si>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</si>
  <si>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</si>
  <si>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</si>
  <si>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</si>
  <si>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</si>
  <si>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</si>
  <si>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</si>
  <si>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</si>
  <si>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</si>
  <si>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</si>
  <si>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</si>
  <si>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</si>
  <si>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</si>
  <si>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</si>
  <si>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</si>
  <si>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</si>
  <si>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</si>
  <si>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</si>
  <si>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</si>
  <si>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</si>
  <si>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</si>
  <si>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</si>
  <si>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</si>
  <si>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</si>
  <si>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</si>
  <si>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</si>
  <si>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</si>
  <si>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</si>
  <si>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</si>
  <si>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</si>
  <si>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</si>
  <si>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</si>
  <si>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</si>
  <si>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</si>
  <si>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</si>
  <si>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</si>
  <si>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</si>
  <si>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</si>
  <si>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</si>
  <si>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</si>
  <si>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</si>
  <si>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</si>
  <si>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</si>
  <si>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</si>
  <si>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</si>
  <si>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</si>
  <si>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</si>
  <si>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</si>
  <si>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</si>
  <si>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</si>
  <si>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</si>
  <si>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</si>
  <si>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</si>
  <si>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</si>
  <si>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</si>
  <si>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</si>
  <si>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</si>
  <si>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</si>
  <si>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</si>
  <si>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</si>
  <si>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</si>
  <si>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</si>
  <si>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</si>
  <si>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</si>
  <si>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</si>
  <si>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</si>
  <si>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</si>
  <si>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</si>
  <si>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</si>
  <si>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</si>
  <si>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</si>
  <si>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</si>
  <si>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</si>
  <si>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</si>
  <si>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</si>
  <si>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</si>
  <si>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</si>
  <si>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</si>
  <si>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</si>
  <si>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</si>
  <si>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</si>
  <si>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</si>
  <si>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</si>
  <si>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</si>
  <si>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</si>
  <si>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</si>
  <si>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</si>
  <si>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</si>
  <si>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</si>
  <si>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</si>
  <si>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</si>
  <si>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</si>
  <si>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</si>
  <si>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</si>
  <si>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</si>
  <si>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</si>
  <si>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</si>
  <si>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</si>
  <si>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</si>
  <si>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</si>
  <si>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</si>
  <si>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</si>
  <si>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</si>
  <si>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</si>
  <si>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</si>
  <si>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</si>
  <si>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</si>
  <si>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</si>
  <si>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</si>
  <si>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</si>
  <si>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</si>
  <si>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</si>
  <si>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</si>
  <si>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</si>
  <si>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</si>
  <si>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</si>
  <si>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</si>
  <si>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</si>
  <si>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</si>
  <si>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</si>
  <si>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</si>
  <si>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</si>
  <si>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</si>
  <si>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</si>
  <si>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</si>
  <si>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</si>
  <si>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</si>
  <si>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</si>
  <si>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</si>
  <si>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</si>
  <si>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</si>
  <si>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</si>
  <si>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</si>
  <si>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</si>
  <si>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</si>
  <si>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</si>
  <si>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</si>
  <si>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</si>
  <si>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</si>
  <si>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</si>
  <si>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</si>
  <si>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</si>
  <si>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</si>
  <si>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</si>
  <si>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</si>
  <si>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</si>
  <si>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</si>
  <si>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</si>
  <si>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</si>
  <si>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</si>
  <si>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</si>
  <si>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</si>
  <si>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</si>
  <si>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</si>
  <si>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</si>
  <si>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</si>
  <si>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</si>
  <si>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</si>
  <si>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</si>
  <si>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</si>
  <si>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</si>
  <si>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</si>
  <si>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</si>
  <si>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</si>
  <si>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</si>
  <si>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</si>
  <si>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</si>
  <si>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</si>
  <si>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</si>
  <si>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</si>
  <si>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</si>
  <si>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</si>
  <si>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</si>
  <si>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</si>
  <si>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</si>
  <si>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</si>
  <si>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</si>
  <si>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</si>
  <si>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</si>
  <si>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</si>
  <si>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</si>
  <si>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</si>
  <si>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</si>
  <si>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</si>
  <si>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</si>
  <si>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</si>
  <si>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</si>
  <si>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</si>
  <si>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</si>
  <si>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</si>
  <si>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</si>
  <si>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</si>
  <si>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</si>
  <si>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</si>
  <si>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</si>
  <si>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</si>
  <si>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</si>
  <si>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</si>
  <si>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</si>
  <si>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</si>
  <si>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</si>
  <si>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</si>
  <si>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</si>
  <si>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</si>
  <si>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</si>
  <si>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</si>
  <si>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</si>
  <si>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</si>
  <si>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</si>
  <si>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</si>
  <si>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</si>
  <si>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</si>
  <si>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</si>
  <si>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</si>
  <si>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</si>
  <si>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</si>
  <si>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</si>
  <si>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</si>
  <si>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</si>
  <si>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</si>
  <si>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</si>
  <si>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</si>
  <si>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</si>
  <si>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</si>
  <si>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</si>
  <si>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</si>
  <si>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</si>
  <si>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</si>
  <si>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</si>
  <si>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</si>
  <si>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</si>
  <si>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</si>
  <si>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</si>
  <si>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</si>
  <si>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</si>
  <si>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</si>
  <si>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</si>
  <si>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</si>
  <si>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</si>
  <si>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</si>
  <si>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</si>
  <si>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</si>
  <si>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</si>
  <si>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</si>
  <si>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</si>
  <si>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</si>
  <si>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</si>
  <si>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</si>
  <si>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</si>
  <si>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</si>
  <si>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</si>
  <si>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</si>
  <si>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</si>
  <si>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</si>
  <si>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</si>
  <si>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</si>
  <si>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</si>
  <si>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</si>
  <si>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</si>
  <si>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</si>
  <si>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</si>
  <si>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</si>
  <si>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</si>
  <si>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</si>
  <si>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</si>
  <si>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</si>
  <si>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</si>
  <si>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</si>
  <si>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</si>
  <si>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</si>
  <si>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</si>
  <si>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</si>
  <si>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</si>
  <si>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</si>
  <si>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</si>
  <si>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</si>
  <si>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</si>
  <si>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</si>
  <si>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</si>
  <si>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</si>
  <si>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</si>
  <si>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</si>
  <si>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</si>
  <si>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</si>
  <si>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</si>
  <si>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</si>
  <si>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</si>
  <si>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</si>
  <si>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</si>
  <si>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</si>
  <si>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</si>
  <si>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</si>
  <si>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</si>
  <si>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</si>
  <si>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</si>
  <si>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</si>
  <si>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</si>
  <si>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</si>
  <si>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</si>
  <si>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</si>
  <si>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</si>
  <si>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</si>
  <si>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</si>
  <si>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</si>
  <si>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</si>
  <si>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</si>
  <si>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</si>
  <si>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</si>
  <si>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</si>
  <si>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</si>
  <si>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</si>
  <si>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</si>
  <si>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</si>
  <si>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</si>
  <si>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</si>
  <si>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</si>
  <si>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</si>
  <si>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</si>
  <si>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</si>
  <si>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</si>
  <si>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</si>
  <si>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</si>
  <si>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</si>
  <si>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</si>
  <si>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</si>
  <si>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</si>
  <si>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</si>
  <si>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</si>
  <si>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</si>
  <si>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</si>
  <si>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</si>
  <si>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</si>
  <si>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</si>
  <si>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</si>
  <si>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</si>
  <si>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</si>
  <si>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</si>
  <si>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</si>
  <si>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</si>
  <si>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</si>
  <si>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</si>
  <si>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</si>
  <si>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</si>
  <si>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</si>
  <si>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</si>
  <si>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</si>
  <si>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</si>
  <si>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</si>
  <si>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</si>
  <si>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</si>
  <si>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</si>
  <si>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</si>
  <si>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</si>
  <si>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</si>
  <si>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</si>
  <si>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</si>
  <si>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</si>
  <si>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</si>
  <si>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</si>
  <si>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</si>
  <si>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</si>
  <si>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</si>
  <si>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</si>
  <si>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</si>
  <si>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</si>
  <si>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</si>
  <si>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</si>
  <si>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</si>
  <si>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</si>
  <si>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</si>
  <si>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</si>
  <si>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</si>
  <si>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</si>
  <si>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</si>
  <si>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</si>
  <si>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</si>
  <si>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</si>
  <si>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</si>
  <si>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</si>
  <si>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</si>
  <si>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</si>
  <si>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</si>
  <si>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</si>
  <si>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</si>
  <si>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</si>
  <si>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</si>
  <si>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</si>
  <si>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</si>
  <si>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</si>
  <si>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</si>
  <si>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</si>
  <si>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</si>
  <si>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</si>
  <si>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</si>
  <si>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</si>
  <si>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</si>
  <si>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</si>
  <si>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</si>
  <si>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</si>
  <si>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</si>
  <si>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</si>
  <si>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</si>
  <si>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</si>
  <si>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</si>
  <si>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</si>
  <si>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</si>
  <si>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</si>
  <si>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</si>
  <si>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</si>
  <si>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</si>
  <si>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</si>
  <si>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</si>
  <si>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</si>
  <si>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</si>
  <si>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</si>
  <si>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</si>
  <si>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</si>
  <si>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</si>
  <si>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</si>
  <si>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</si>
  <si>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</si>
  <si>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</si>
  <si>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</si>
  <si>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</si>
  <si>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</si>
  <si>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</si>
  <si>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</si>
  <si>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</si>
  <si>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</si>
  <si>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</si>
  <si>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</si>
  <si>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</si>
  <si>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</si>
  <si>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</si>
  <si>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</si>
  <si>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</si>
  <si>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</si>
  <si>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</si>
  <si>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</si>
  <si>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</si>
  <si>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</si>
  <si>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</si>
  <si>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</si>
  <si>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</si>
  <si>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</si>
  <si>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</si>
  <si>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</si>
  <si>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</si>
  <si>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</si>
  <si>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</si>
  <si>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</si>
  <si>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</si>
  <si>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</si>
  <si>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</si>
  <si>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</si>
  <si>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</si>
  <si>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</si>
  <si>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</si>
  <si>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</si>
  <si>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</si>
  <si>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</si>
  <si>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</si>
  <si>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</si>
  <si>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</si>
  <si>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</si>
  <si>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</si>
  <si>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</si>
  <si>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</si>
  <si>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</si>
  <si>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</si>
  <si>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</si>
  <si>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</si>
  <si>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</si>
  <si>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</si>
  <si>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</si>
  <si>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</si>
  <si>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</si>
  <si>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</si>
  <si>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</si>
  <si>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</si>
  <si>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</si>
  <si>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</si>
  <si>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</si>
  <si>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</si>
  <si>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</si>
  <si>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</si>
  <si>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</si>
  <si>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</si>
  <si>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</si>
  <si>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</si>
  <si>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</si>
  <si>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</si>
  <si>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</si>
  <si>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</si>
  <si>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</si>
  <si>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</si>
  <si>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</si>
  <si>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</si>
  <si>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</si>
  <si>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</si>
  <si>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</si>
  <si>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</si>
  <si>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</si>
  <si>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</si>
  <si>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</si>
  <si>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</si>
  <si>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</si>
  <si>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</si>
  <si>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</si>
  <si>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</si>
  <si>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</si>
  <si>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</si>
  <si>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</si>
  <si>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</si>
  <si>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</si>
  <si>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</si>
  <si>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</si>
  <si>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</si>
  <si>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</si>
  <si>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</si>
  <si>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</si>
  <si>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</si>
  <si>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</si>
  <si>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</si>
  <si>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</si>
  <si>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</si>
  <si>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</si>
  <si>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</si>
  <si>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</si>
  <si>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</si>
  <si>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</si>
  <si>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</si>
  <si>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</si>
  <si>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</si>
  <si>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</si>
  <si>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</si>
  <si>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</si>
  <si>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</si>
  <si>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</si>
  <si>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</si>
  <si>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</si>
  <si>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</si>
  <si>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</si>
  <si>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</si>
  <si>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</si>
  <si>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</si>
  <si>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</si>
  <si>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</si>
  <si>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</si>
  <si>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</si>
  <si>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</si>
  <si>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</si>
  <si>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</si>
  <si>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</si>
  <si>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</si>
  <si>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</si>
  <si>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</si>
  <si>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</si>
  <si>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</si>
  <si>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</si>
  <si>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</si>
  <si>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</si>
  <si>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</si>
  <si>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</si>
  <si>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</si>
  <si>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</si>
  <si>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</si>
  <si>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</si>
  <si>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</si>
  <si>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</si>
  <si>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</si>
  <si>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</si>
  <si>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</si>
  <si>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</si>
  <si>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</si>
  <si>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</si>
  <si>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</si>
  <si>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</si>
  <si>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</si>
  <si>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</si>
  <si>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</si>
  <si>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</si>
  <si>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</si>
  <si>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</si>
  <si>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</si>
  <si>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</si>
  <si>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</si>
  <si>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</si>
  <si>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</si>
  <si>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</si>
  <si>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</si>
  <si>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</si>
  <si>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</si>
  <si>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</si>
  <si>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</si>
  <si>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</si>
  <si>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</si>
  <si>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</si>
  <si>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</si>
  <si>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</si>
  <si>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</si>
  <si>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</si>
  <si>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</si>
  <si>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</si>
  <si>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</si>
  <si>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</si>
  <si>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</si>
  <si>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</si>
  <si>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</si>
  <si>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</si>
  <si>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</si>
  <si>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</si>
  <si>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</si>
  <si>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</si>
  <si>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</si>
  <si>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</si>
  <si>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</si>
  <si>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</si>
  <si>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</si>
  <si>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</si>
  <si>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</si>
  <si>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</si>
  <si>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</si>
  <si>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</si>
  <si>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</si>
  <si>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</si>
  <si>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</si>
  <si>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</si>
  <si>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</si>
  <si>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</si>
  <si>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</si>
  <si>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</si>
  <si>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</si>
  <si>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</si>
  <si>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</si>
  <si>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</si>
  <si>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</si>
  <si>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</si>
  <si>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</si>
  <si>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</si>
  <si>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</si>
  <si>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</si>
  <si>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</si>
  <si>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</si>
  <si>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</si>
  <si>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</si>
  <si>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</si>
  <si>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</si>
  <si>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</si>
  <si>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</si>
  <si>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</si>
  <si>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</si>
  <si>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</si>
  <si>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</si>
  <si>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</si>
  <si>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</si>
  <si>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</si>
  <si>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</si>
  <si>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</si>
  <si>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</si>
  <si>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</si>
  <si>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</si>
  <si>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</si>
  <si>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</si>
  <si>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</si>
  <si>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</si>
  <si>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</si>
  <si>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</si>
  <si>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</si>
  <si>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</si>
  <si>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</si>
  <si>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</si>
  <si>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</si>
  <si>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</si>
  <si>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</si>
  <si>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</si>
  <si>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</si>
  <si>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</si>
  <si>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</si>
  <si>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</si>
  <si>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</si>
  <si>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</si>
  <si>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</si>
  <si>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</si>
  <si>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</si>
  <si>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</si>
  <si>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</si>
  <si>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</si>
  <si>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</si>
  <si>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</si>
  <si>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</si>
  <si>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</si>
  <si>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</si>
  <si>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</si>
  <si>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</si>
  <si>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</si>
  <si>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</si>
  <si>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</si>
  <si>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</si>
  <si>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</si>
  <si>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</si>
  <si>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</si>
  <si>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</si>
  <si>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</si>
  <si>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</si>
  <si>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</si>
  <si>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</si>
  <si>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</si>
  <si>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</si>
  <si>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</si>
  <si>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</si>
  <si>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</si>
  <si>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</si>
  <si>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</si>
  <si>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</si>
  <si>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</si>
  <si>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</si>
  <si>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</si>
  <si>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</si>
  <si>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</si>
  <si>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</si>
  <si>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</si>
  <si>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</si>
  <si>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</si>
  <si>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</si>
  <si>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</si>
  <si>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</si>
  <si>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</si>
  <si>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</si>
  <si>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</si>
  <si>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</si>
  <si>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</si>
  <si>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</si>
  <si>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</si>
  <si>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</si>
  <si>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</si>
  <si>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</si>
  <si>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</si>
  <si>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</si>
  <si>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</si>
  <si>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</si>
  <si>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</si>
  <si>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</si>
  <si>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</si>
  <si>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</si>
  <si>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</si>
  <si>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</si>
  <si>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</si>
  <si>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</si>
  <si>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</si>
  <si>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</si>
  <si>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</si>
  <si>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</si>
  <si>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</si>
  <si>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</si>
  <si>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</si>
  <si>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</si>
  <si>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</si>
  <si>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</si>
  <si>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</si>
  <si>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</si>
  <si>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</si>
  <si>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</si>
  <si>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</si>
  <si>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</si>
  <si>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</si>
  <si>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</si>
  <si>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</si>
  <si>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</si>
  <si>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</si>
  <si>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</si>
  <si>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</si>
  <si>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</si>
  <si>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</si>
  <si>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</si>
  <si>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</si>
  <si>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</si>
  <si>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</si>
  <si>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</si>
  <si>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</si>
  <si>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</si>
  <si>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</si>
  <si>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</si>
  <si>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</si>
  <si>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</si>
  <si>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</si>
  <si>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</si>
  <si>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</si>
  <si>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</si>
  <si>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</si>
  <si>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</si>
  <si>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</si>
  <si>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</si>
  <si>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</si>
  <si>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</si>
  <si>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</si>
  <si>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</si>
  <si>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</si>
  <si>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</si>
  <si>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</si>
  <si>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</si>
  <si>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</si>
  <si>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</si>
  <si>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</si>
  <si>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</si>
  <si>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</si>
  <si>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</si>
  <si>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</si>
  <si>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</si>
  <si>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</si>
  <si>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</si>
  <si>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</si>
  <si>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</si>
  <si>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</si>
  <si>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</si>
  <si>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</si>
  <si>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</si>
  <si>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</si>
  <si>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</si>
  <si>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</si>
  <si>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</si>
  <si>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</si>
  <si>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</si>
  <si>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</si>
  <si>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</si>
  <si>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</si>
  <si>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</si>
  <si>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</si>
  <si>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</si>
  <si>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</si>
  <si>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</si>
  <si>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</si>
  <si>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</si>
  <si>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</si>
  <si>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</si>
  <si>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</si>
  <si>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</si>
  <si>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</si>
  <si>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</si>
  <si>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</si>
  <si>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</si>
  <si>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</si>
  <si>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</si>
  <si>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</si>
  <si>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</si>
  <si>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</si>
  <si>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</si>
  <si>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</si>
  <si>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</si>
  <si>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</si>
  <si>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</si>
  <si>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</si>
  <si>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</si>
  <si>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</si>
  <si>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</si>
  <si>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</si>
  <si>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</si>
  <si>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</si>
  <si>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</si>
  <si>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</si>
  <si>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</si>
  <si>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</si>
  <si>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</si>
  <si>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</si>
  <si>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</si>
  <si>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</si>
  <si>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</si>
  <si>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</si>
  <si>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</si>
  <si>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</si>
  <si>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</si>
  <si>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</si>
  <si>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</si>
  <si>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</si>
  <si>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</si>
  <si>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</si>
  <si>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</si>
  <si>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</si>
  <si>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</si>
  <si>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</si>
  <si>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</si>
  <si>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</si>
  <si>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</si>
  <si>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</si>
  <si>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</si>
  <si>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</si>
  <si>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</si>
  <si>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</si>
  <si>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</si>
  <si>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</si>
  <si>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</si>
  <si>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</si>
  <si>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</si>
  <si>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</si>
  <si>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</si>
  <si>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</si>
  <si>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</si>
  <si>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</si>
  <si>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</si>
  <si>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</si>
  <si>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</si>
  <si>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</si>
  <si>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</si>
  <si>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</si>
  <si>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</si>
  <si>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</si>
  <si>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</si>
  <si>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</si>
  <si>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</si>
  <si>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</si>
  <si>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</si>
  <si>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</si>
  <si>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</si>
  <si>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</si>
  <si>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</si>
  <si>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</si>
  <si>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</si>
  <si>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</si>
  <si>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</si>
  <si>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</si>
  <si>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</si>
  <si>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</si>
  <si>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</si>
  <si>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</si>
  <si>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</si>
  <si>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</si>
  <si>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</si>
  <si>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</si>
  <si>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</si>
  <si>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</si>
  <si>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</si>
  <si>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</si>
  <si>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</si>
  <si>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</si>
  <si>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</si>
  <si>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</si>
  <si>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</si>
  <si>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</si>
  <si>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</si>
  <si>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</si>
  <si>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</si>
  <si>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</si>
  <si>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</si>
  <si>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</si>
  <si>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</si>
  <si>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</si>
  <si>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</si>
  <si>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</si>
  <si>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</si>
  <si>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</si>
  <si>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</si>
  <si>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</si>
  <si>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</si>
  <si>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</si>
  <si>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</si>
  <si>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</si>
  <si>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</si>
  <si>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</si>
  <si>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</si>
  <si>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</si>
  <si>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</si>
  <si>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</si>
  <si>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</si>
  <si>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</si>
  <si>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</si>
  <si>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</si>
  <si>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</si>
  <si>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</si>
  <si>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</si>
  <si>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</si>
  <si>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</si>
  <si>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</si>
  <si>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</si>
  <si>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</si>
  <si>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</si>
  <si>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</si>
  <si>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</si>
  <si>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</si>
  <si>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</si>
  <si>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</si>
  <si>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</si>
  <si>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</si>
  <si>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</si>
  <si>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</si>
  <si>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</si>
  <si>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</si>
  <si>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</si>
  <si>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</si>
  <si>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</si>
  <si>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</si>
  <si>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</si>
  <si>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</si>
  <si>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</si>
  <si>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</si>
  <si>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</si>
  <si>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</si>
  <si>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</si>
  <si>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</si>
  <si>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</si>
  <si>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</si>
  <si>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</si>
  <si>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</si>
  <si>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</si>
  <si>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</si>
  <si>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</si>
  <si>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</si>
  <si>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</si>
  <si>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</si>
  <si>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</si>
  <si>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</si>
  <si>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</si>
  <si>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</si>
  <si>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</si>
  <si>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</si>
  <si>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</si>
  <si>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</si>
  <si>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</si>
  <si>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</si>
  <si>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</si>
  <si>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</si>
  <si>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</si>
  <si>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</si>
  <si>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</si>
  <si>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</si>
  <si>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</si>
  <si>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</si>
  <si>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</si>
  <si>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</si>
  <si>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</si>
  <si>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</si>
  <si>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</si>
  <si>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</si>
  <si>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</si>
  <si>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</si>
  <si>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</si>
  <si>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</si>
  <si>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</si>
  <si>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</si>
  <si>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</si>
  <si>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</si>
  <si>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</si>
  <si>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</si>
  <si>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</si>
  <si>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</si>
  <si>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</si>
  <si>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</si>
  <si>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</si>
  <si>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</si>
  <si>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</si>
  <si>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</si>
  <si>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</si>
  <si>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</si>
  <si>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</si>
  <si>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</si>
  <si>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</si>
  <si>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</si>
  <si>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</si>
  <si>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</si>
  <si>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</si>
  <si>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</si>
  <si>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</si>
  <si>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</si>
  <si>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</si>
  <si>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</si>
  <si>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</si>
  <si>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</si>
  <si>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</si>
  <si>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</si>
  <si>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</si>
  <si>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</si>
  <si>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</si>
  <si>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</si>
  <si>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</si>
  <si>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</si>
  <si>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</si>
  <si>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</si>
  <si>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</si>
  <si>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</si>
  <si>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</si>
  <si>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</si>
  <si>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</si>
  <si>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</si>
  <si>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</si>
  <si>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</si>
  <si>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</si>
  <si>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</si>
  <si>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</si>
  <si>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</si>
  <si>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</si>
  <si>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</si>
  <si>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</si>
  <si>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</si>
  <si>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</si>
  <si>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</si>
  <si>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</si>
  <si>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</si>
  <si>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</si>
  <si>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</si>
  <si>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</si>
  <si>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</si>
  <si>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</si>
  <si>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</si>
  <si>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</si>
  <si>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</si>
  <si>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</si>
  <si>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</si>
  <si>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</si>
  <si>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</si>
  <si>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</si>
  <si>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</si>
  <si>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</si>
  <si>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</si>
  <si>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</si>
  <si>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</si>
  <si>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</si>
  <si>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</si>
  <si>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</si>
  <si>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</si>
  <si>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</si>
  <si>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</si>
  <si>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</si>
  <si>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</si>
  <si>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</si>
  <si>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</si>
  <si>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</si>
  <si>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</si>
  <si>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</si>
  <si>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</si>
  <si>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</si>
  <si>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</si>
  <si>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</si>
  <si>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</si>
  <si>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</si>
  <si>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</si>
  <si>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</si>
  <si>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</si>
  <si>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</si>
  <si>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</si>
  <si>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</si>
  <si>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</si>
  <si>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</si>
  <si>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</si>
  <si>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</si>
  <si>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</si>
  <si>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</si>
  <si>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</si>
  <si>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</si>
  <si>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</si>
  <si>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</si>
  <si>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</si>
  <si>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</si>
  <si>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</si>
  <si>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</si>
  <si>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</si>
  <si>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</si>
  <si>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</si>
  <si>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</si>
  <si>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</si>
  <si>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</si>
  <si>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</si>
  <si>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</si>
  <si>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</si>
  <si>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</si>
  <si>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</si>
  <si>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</si>
  <si>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</si>
  <si>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</si>
  <si>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</si>
  <si>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</si>
  <si>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</si>
  <si>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</si>
  <si>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</si>
  <si>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</si>
  <si>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</si>
  <si>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</si>
  <si>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</si>
  <si>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</si>
  <si>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</si>
  <si>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</si>
  <si>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</si>
  <si>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</si>
  <si>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</si>
  <si>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</si>
  <si>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</si>
  <si>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</si>
  <si>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</si>
  <si>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</si>
  <si>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</si>
  <si>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</si>
  <si>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</si>
  <si>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</si>
  <si>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</si>
  <si>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</si>
  <si>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</si>
  <si>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</si>
  <si>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</si>
  <si>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</si>
  <si>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</si>
  <si>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</si>
  <si>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</si>
  <si>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</si>
  <si>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</si>
  <si>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</si>
  <si>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</si>
  <si>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</si>
  <si>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</si>
  <si>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</si>
  <si>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</si>
  <si>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</si>
  <si>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</si>
  <si>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</si>
  <si>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</si>
  <si>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</si>
  <si>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</si>
  <si>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</si>
  <si>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</si>
  <si>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</si>
  <si>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</si>
  <si>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</si>
  <si>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</si>
  <si>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</si>
  <si>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</si>
  <si>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</si>
  <si>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</si>
  <si>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</si>
  <si>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</si>
  <si>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</si>
  <si>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</si>
  <si>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</si>
  <si>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</si>
  <si>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</si>
  <si>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</si>
  <si>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</si>
  <si>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</si>
  <si>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</si>
  <si>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</si>
  <si>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</si>
  <si>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</si>
  <si>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</si>
  <si>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</si>
  <si>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</si>
  <si>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</si>
  <si>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</si>
  <si>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</si>
  <si>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</si>
  <si>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</si>
  <si>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</si>
  <si>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</si>
  <si>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</si>
  <si>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</si>
  <si>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</si>
  <si>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</si>
  <si>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</si>
  <si>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</si>
  <si>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</si>
  <si>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</si>
  <si>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</si>
  <si>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</si>
  <si>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</si>
  <si>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</si>
  <si>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</si>
  <si>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</si>
  <si>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</si>
  <si>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</si>
  <si>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</si>
  <si>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</si>
  <si>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</si>
  <si>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</si>
  <si>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</si>
  <si>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</si>
  <si>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</si>
  <si>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</si>
  <si>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</si>
  <si>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</si>
  <si>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</si>
  <si>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</si>
  <si>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</si>
  <si>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</si>
  <si>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</si>
  <si>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</si>
  <si>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</si>
  <si>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</si>
  <si>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</si>
  <si>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</si>
  <si>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</si>
  <si>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</si>
  <si>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</si>
  <si>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</si>
  <si>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</si>
  <si>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</si>
  <si>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</si>
  <si>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</si>
  <si>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</si>
  <si>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</si>
  <si>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</si>
  <si>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</si>
  <si>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</si>
  <si>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</si>
  <si>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</si>
  <si>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</si>
  <si>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</si>
  <si>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</si>
  <si>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</si>
  <si>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</si>
  <si>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</si>
  <si>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</si>
  <si>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</si>
  <si>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</si>
  <si>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</si>
  <si>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</si>
  <si>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</si>
  <si>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</si>
  <si>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</si>
  <si>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</si>
  <si>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</si>
  <si>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</si>
  <si>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</si>
  <si>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</si>
  <si>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</si>
  <si>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</si>
  <si>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</si>
  <si>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</si>
  <si>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</si>
  <si>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</si>
  <si>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</si>
  <si>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</si>
  <si>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</si>
  <si>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</si>
  <si>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</si>
  <si>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</si>
  <si>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</si>
  <si>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</si>
  <si>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</si>
  <si>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</si>
  <si>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</si>
  <si>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</si>
  <si>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</si>
  <si>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</si>
  <si>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</si>
  <si>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</si>
  <si>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</si>
  <si>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</si>
  <si>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</si>
  <si>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</si>
  <si>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</si>
  <si>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</si>
  <si>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</si>
  <si>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</si>
  <si>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</si>
  <si>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</si>
  <si>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</si>
  <si>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</si>
  <si>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</si>
  <si>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</si>
  <si>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</si>
  <si>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</si>
  <si>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</si>
  <si>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</si>
  <si>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</si>
  <si>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</si>
  <si>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</si>
  <si>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</si>
  <si>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</si>
  <si>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</si>
  <si>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</si>
  <si>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</si>
  <si>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</si>
  <si>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</si>
  <si>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</si>
  <si>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</si>
  <si>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</si>
  <si>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</si>
  <si>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</si>
  <si>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</si>
  <si>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</si>
  <si>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</si>
  <si>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</si>
  <si>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</si>
  <si>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</si>
  <si>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</si>
  <si>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</si>
  <si>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</si>
  <si>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</si>
  <si>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</si>
  <si>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</si>
  <si>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</si>
  <si>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</si>
  <si>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</si>
  <si>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</si>
  <si>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</si>
  <si>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</si>
  <si>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</si>
  <si>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</si>
  <si>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</si>
  <si>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</si>
  <si>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</si>
  <si>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</si>
  <si>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</si>
  <si>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</si>
  <si>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</si>
  <si>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</si>
  <si>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</si>
  <si>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</si>
  <si>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</si>
  <si>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</si>
  <si>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</si>
  <si>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</si>
  <si>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</si>
  <si>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</si>
  <si>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</si>
  <si>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</si>
  <si>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</si>
  <si>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</si>
  <si>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</si>
  <si>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</si>
  <si>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</si>
  <si>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</si>
  <si>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</si>
  <si>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</si>
  <si>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</si>
  <si>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</si>
  <si>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</si>
  <si>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</si>
  <si>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</si>
  <si>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</si>
  <si>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</si>
  <si>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</si>
  <si>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</si>
  <si>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</si>
  <si>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</si>
  <si>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</si>
  <si>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</si>
  <si>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</si>
  <si>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</si>
  <si>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</si>
  <si>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</si>
  <si>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</si>
  <si>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</si>
  <si>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</si>
  <si>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</si>
  <si>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</si>
  <si>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</si>
  <si>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</si>
  <si>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</si>
  <si>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</si>
  <si>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</si>
  <si>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</si>
  <si>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</si>
  <si>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</si>
  <si>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</si>
  <si>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</si>
  <si>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</si>
  <si>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</si>
  <si>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</si>
  <si>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</si>
  <si>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</si>
  <si>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</si>
  <si>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</si>
  <si>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</si>
  <si>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</si>
  <si>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</si>
  <si>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</si>
  <si>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</si>
  <si>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</si>
  <si>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</si>
  <si>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</si>
  <si>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</si>
  <si>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</si>
  <si>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</si>
  <si>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</si>
  <si>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</si>
  <si>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</si>
  <si>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</si>
  <si>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</si>
  <si>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</si>
  <si>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</si>
  <si>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</si>
  <si>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</si>
  <si>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</si>
  <si>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</si>
  <si>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</si>
  <si>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</si>
  <si>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</si>
  <si>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</si>
  <si>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</si>
  <si>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</si>
  <si>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</si>
  <si>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</si>
  <si>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</si>
  <si>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</si>
  <si>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</si>
  <si>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</si>
  <si>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</si>
  <si>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</si>
  <si>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</si>
  <si>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</si>
  <si>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</si>
  <si>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</si>
  <si>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</si>
  <si>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</si>
  <si>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</si>
  <si>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</si>
  <si>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</si>
  <si>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</si>
  <si>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</si>
  <si>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</si>
  <si>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</si>
  <si>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</si>
  <si>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</si>
  <si>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</si>
  <si>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</si>
  <si>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</si>
  <si>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</si>
  <si>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</si>
  <si>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</si>
  <si>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</si>
  <si>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</si>
  <si>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</si>
  <si>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</si>
  <si>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</si>
  <si>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</si>
  <si>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</si>
  <si>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</si>
  <si>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</si>
  <si>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</si>
  <si>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</si>
  <si>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</si>
  <si>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</si>
  <si>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</si>
  <si>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</si>
  <si>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</si>
  <si>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</si>
  <si>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</si>
  <si>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</si>
  <si>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</si>
  <si>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</si>
  <si>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</si>
  <si>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</si>
  <si>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</si>
  <si>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</si>
  <si>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</si>
  <si>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</si>
  <si>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</si>
  <si>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</si>
  <si>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</si>
  <si>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</si>
  <si>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</si>
  <si>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</si>
  <si>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</si>
  <si>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</si>
  <si>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</si>
  <si>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</si>
  <si>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</si>
  <si>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</si>
  <si>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</si>
  <si>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</si>
  <si>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</si>
  <si>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</si>
  <si>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</si>
  <si>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</si>
  <si>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</si>
  <si>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</si>
  <si>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</si>
  <si>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</si>
  <si>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</si>
  <si>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</si>
  <si>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</si>
  <si>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</si>
  <si>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</si>
  <si>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</si>
  <si>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</si>
  <si>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</si>
  <si>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</si>
  <si>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</si>
  <si>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</si>
  <si>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</si>
  <si>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</si>
  <si>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</si>
  <si>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</si>
  <si>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</si>
  <si>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</si>
  <si>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</si>
  <si>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</si>
  <si>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</si>
  <si>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</si>
  <si>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</si>
  <si>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</si>
  <si>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</si>
  <si>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</si>
  <si>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</si>
  <si>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</si>
  <si>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</si>
  <si>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</si>
  <si>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</si>
  <si>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</si>
  <si>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</si>
  <si>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</si>
  <si>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</si>
  <si>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</si>
  <si>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</si>
  <si>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</si>
  <si>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</si>
  <si>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</si>
  <si>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</si>
  <si>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</si>
  <si>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</si>
  <si>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</si>
  <si>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</si>
  <si>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</si>
  <si>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</si>
  <si>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</si>
  <si>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</si>
  <si>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</si>
  <si>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</si>
  <si>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</si>
  <si>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</si>
  <si>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</si>
  <si>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</si>
  <si>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</si>
  <si>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</si>
  <si>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</si>
  <si>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</si>
  <si>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</si>
  <si>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</si>
  <si>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</si>
  <si>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</si>
  <si>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</si>
  <si>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</si>
  <si>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</si>
  <si>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</si>
  <si>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</si>
  <si>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</si>
  <si>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</si>
  <si>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</si>
  <si>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</si>
  <si>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</si>
  <si>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</si>
  <si>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</si>
  <si>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</si>
  <si>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</si>
  <si>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</si>
  <si>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</si>
  <si>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</si>
  <si>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</si>
  <si>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</si>
  <si>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</si>
  <si>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</si>
  <si>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</si>
  <si>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</si>
  <si>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</si>
  <si>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</si>
  <si>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</si>
  <si>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</si>
  <si>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</si>
  <si>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</si>
  <si>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</si>
  <si>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</si>
  <si>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</si>
  <si>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</si>
  <si>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</si>
  <si>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</si>
  <si>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</si>
  <si>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</si>
  <si>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</si>
  <si>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</si>
  <si>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</si>
  <si>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</si>
  <si>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</si>
  <si>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</si>
  <si>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</si>
  <si>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</si>
  <si>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</si>
  <si>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</si>
  <si>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</si>
  <si>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</si>
  <si>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</si>
  <si>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</si>
  <si>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</si>
  <si>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</si>
  <si>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</si>
  <si>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</si>
  <si>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</si>
  <si>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</si>
  <si>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</si>
  <si>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</si>
  <si>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</si>
  <si>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</si>
  <si>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</si>
  <si>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</si>
  <si>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</si>
  <si>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</si>
  <si>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</si>
  <si>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</si>
  <si>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</si>
  <si>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</si>
  <si>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</si>
  <si>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</si>
  <si>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</si>
  <si>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</si>
  <si>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</si>
  <si>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</si>
  <si>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</si>
  <si>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</si>
  <si>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</si>
  <si>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</si>
  <si>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</si>
  <si>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</si>
  <si>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</si>
  <si>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</si>
  <si>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</si>
  <si>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</si>
  <si>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</si>
  <si>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</si>
  <si>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</si>
  <si>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</si>
  <si>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</si>
  <si>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</si>
  <si>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</si>
  <si>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</si>
  <si>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</si>
  <si>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</si>
  <si>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</si>
  <si>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</si>
  <si>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</si>
  <si>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</si>
  <si>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</si>
  <si>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</si>
  <si>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</si>
  <si>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</si>
  <si>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</si>
  <si>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</si>
  <si>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</si>
  <si>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</si>
  <si>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</si>
  <si>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</si>
  <si>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</si>
  <si>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</si>
  <si>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</si>
  <si>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</si>
  <si>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</si>
  <si>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</si>
  <si>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</si>
  <si>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</si>
  <si>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</si>
  <si>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</si>
  <si>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</si>
  <si>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</si>
  <si>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</si>
  <si>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</si>
  <si>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</si>
  <si>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</si>
  <si>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</si>
  <si>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</si>
  <si>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</si>
  <si>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</si>
  <si>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</si>
  <si>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</si>
  <si>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</si>
  <si>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</si>
  <si>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</si>
  <si>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</si>
  <si>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</si>
  <si>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</si>
  <si>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</si>
  <si>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</si>
  <si>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</si>
  <si>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</si>
  <si>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</si>
  <si>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</si>
  <si>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</si>
  <si>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</si>
  <si>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</si>
  <si>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</si>
  <si>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</si>
  <si>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</si>
  <si>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</si>
  <si>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</si>
  <si>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</si>
  <si>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</si>
  <si>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</si>
  <si>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</si>
  <si>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</si>
  <si>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</si>
  <si>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</si>
  <si>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</si>
  <si>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</si>
  <si>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</si>
  <si>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</si>
  <si>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</si>
  <si>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</si>
  <si>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</si>
  <si>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</si>
  <si>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</si>
  <si>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</si>
  <si>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</si>
  <si>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</si>
  <si>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</si>
  <si>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</si>
  <si>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</si>
  <si>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</si>
  <si>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</si>
  <si>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</si>
  <si>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</si>
  <si>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</si>
  <si>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</si>
  <si>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</si>
  <si>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</si>
  <si>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</si>
  <si>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</si>
  <si>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</si>
  <si>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</si>
  <si>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</si>
  <si>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</si>
  <si>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</si>
  <si>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</si>
  <si>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</si>
  <si>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</si>
  <si>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</si>
  <si>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</si>
  <si>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</si>
  <si>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</si>
  <si>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</si>
  <si>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</si>
  <si>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</si>
  <si>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</si>
  <si>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</si>
  <si>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</si>
  <si>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</si>
  <si>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</si>
  <si>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</si>
  <si>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</si>
  <si>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</si>
  <si>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</si>
  <si>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</si>
  <si>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</si>
  <si>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</si>
  <si>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</si>
  <si>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</si>
  <si>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</si>
  <si>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</si>
  <si>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</si>
  <si>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</si>
  <si>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</si>
  <si>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</si>
  <si>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</si>
  <si>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</si>
  <si>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</si>
  <si>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</si>
  <si>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</si>
  <si>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</si>
  <si>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</si>
  <si>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</si>
  <si>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</si>
  <si>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</si>
  <si>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</si>
  <si>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</si>
  <si>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</si>
  <si>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</si>
  <si>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</si>
  <si>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</si>
  <si>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</si>
  <si>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</si>
  <si>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</si>
  <si>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</si>
  <si>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</si>
  <si>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</si>
  <si>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</si>
  <si>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</si>
  <si>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</si>
  <si>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</si>
  <si>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</si>
  <si>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</si>
  <si>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</si>
  <si>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</si>
  <si>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</si>
  <si>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</si>
  <si>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</si>
  <si>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</si>
  <si>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</si>
  <si>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</si>
  <si>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</si>
  <si>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</si>
  <si>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</si>
  <si>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</si>
  <si>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</si>
  <si>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</si>
  <si>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</si>
  <si>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</si>
  <si>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</si>
  <si>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</si>
  <si>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</si>
  <si>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</si>
  <si>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</si>
  <si>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</si>
  <si>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</si>
  <si>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</si>
  <si>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</si>
  <si>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</si>
  <si>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</si>
  <si>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</si>
  <si>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</si>
  <si>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</si>
  <si>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</si>
  <si>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</si>
  <si>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</si>
  <si>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</si>
  <si>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</si>
  <si>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</si>
  <si>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</si>
  <si>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</si>
  <si>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</si>
  <si>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</si>
  <si>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</si>
  <si>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</si>
  <si>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</si>
  <si>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</si>
  <si>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</si>
  <si>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</si>
  <si>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</si>
  <si>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</si>
  <si>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</si>
  <si>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</si>
  <si>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</si>
  <si>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</si>
  <si>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</si>
  <si>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</si>
  <si>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</si>
  <si>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</si>
  <si>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</si>
  <si>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</si>
  <si>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</si>
  <si>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</si>
  <si>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</si>
  <si>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</si>
  <si>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</si>
  <si>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</si>
  <si>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</si>
  <si>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</si>
  <si>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</si>
  <si>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</si>
  <si>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</si>
  <si>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</si>
  <si>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</si>
  <si>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</si>
  <si>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</si>
  <si>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</si>
  <si>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</si>
  <si>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</si>
  <si>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</si>
  <si>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</si>
  <si>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</si>
  <si>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</si>
  <si>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</si>
  <si>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</si>
  <si>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</si>
  <si>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</si>
  <si>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</si>
  <si>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</si>
  <si>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</si>
  <si>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</si>
  <si>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</si>
  <si>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</si>
  <si>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</si>
  <si>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</si>
  <si>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</si>
  <si>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</si>
  <si>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</si>
  <si>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</si>
  <si>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</si>
  <si>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</si>
  <si>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</si>
  <si>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</si>
  <si>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</si>
  <si>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</si>
  <si>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</si>
  <si>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</si>
  <si>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</si>
  <si>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</si>
  <si>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</si>
  <si>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</si>
  <si>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</si>
  <si>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</si>
  <si>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</si>
  <si>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</si>
  <si>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</si>
  <si>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</si>
  <si>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</si>
  <si>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</si>
  <si>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</si>
  <si>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</si>
  <si>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</si>
  <si>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</si>
  <si>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</si>
  <si>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</si>
  <si>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</si>
  <si>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</si>
  <si>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</si>
  <si>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</si>
  <si>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</si>
  <si>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</si>
  <si>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</si>
  <si>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</si>
  <si>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</si>
  <si>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</si>
  <si>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</si>
  <si>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</si>
  <si>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</si>
  <si>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</si>
  <si>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</si>
  <si>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</si>
  <si>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</si>
  <si>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</si>
  <si>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</si>
  <si>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</si>
  <si>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</si>
  <si>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</si>
  <si>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</si>
  <si>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</si>
  <si>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</si>
  <si>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</si>
  <si>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</si>
  <si>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</si>
  <si>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</si>
  <si>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</si>
  <si>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</si>
  <si>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</si>
  <si>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</si>
  <si>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</si>
  <si>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</si>
  <si>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</si>
  <si>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</si>
  <si>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</si>
  <si>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</si>
  <si>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</si>
  <si>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</si>
  <si>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</si>
  <si>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</si>
  <si>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</si>
  <si>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</si>
  <si>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</si>
  <si>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</si>
  <si>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</si>
  <si>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</si>
  <si>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</si>
  <si>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</si>
  <si>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</si>
  <si>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</si>
  <si>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</si>
  <si>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</si>
  <si>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</si>
  <si>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</si>
  <si>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</si>
  <si>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</si>
  <si>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</si>
  <si>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</si>
  <si>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</si>
  <si>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</si>
  <si>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</si>
  <si>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</si>
  <si>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</si>
  <si>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</si>
  <si>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</si>
  <si>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</si>
  <si>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</si>
  <si>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</si>
  <si>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</si>
  <si>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</si>
  <si>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</si>
  <si>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</si>
  <si>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</si>
  <si>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</si>
  <si>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</si>
  <si>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</si>
  <si>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</si>
  <si>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</si>
  <si>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</si>
  <si>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</si>
  <si>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</si>
  <si>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</si>
  <si>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</si>
  <si>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</si>
  <si>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</si>
  <si>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</si>
  <si>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</si>
  <si>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</si>
  <si>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</si>
  <si>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</si>
  <si>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</si>
  <si>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</si>
  <si>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</si>
  <si>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</si>
  <si>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</si>
  <si>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</si>
  <si>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</si>
  <si>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</si>
  <si>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</si>
  <si>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</si>
  <si>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</si>
  <si>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</si>
  <si>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</si>
  <si>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</si>
  <si>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</si>
  <si>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</si>
  <si>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</si>
  <si>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</si>
  <si>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</si>
  <si>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</si>
  <si>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</si>
  <si>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</si>
  <si>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</si>
  <si>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</si>
  <si>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</si>
  <si>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</si>
  <si>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</si>
  <si>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</si>
  <si>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</si>
  <si>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</si>
  <si>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</si>
  <si>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</si>
  <si>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</si>
  <si>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</si>
  <si>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</si>
  <si>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</si>
  <si>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</si>
  <si>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</si>
  <si>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</si>
  <si>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</si>
  <si>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</si>
  <si>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</si>
  <si>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</si>
  <si>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</si>
  <si>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</si>
  <si>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</si>
  <si>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</si>
  <si>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</si>
  <si>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</si>
  <si>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</si>
  <si>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</si>
  <si>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</si>
  <si>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</si>
  <si>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</si>
  <si>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</si>
  <si>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</si>
  <si>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</si>
  <si>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</si>
  <si>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</si>
  <si>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</si>
  <si>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</si>
  <si>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</si>
  <si>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</si>
  <si>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</si>
  <si>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</si>
  <si>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</si>
  <si>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</si>
  <si>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</si>
  <si>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</si>
  <si>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</si>
  <si>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</si>
  <si>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</si>
  <si>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</si>
  <si>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</si>
  <si>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</si>
  <si>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</si>
  <si>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</si>
  <si>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</si>
  <si>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</si>
  <si>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</si>
  <si>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</si>
  <si>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</si>
  <si>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</si>
  <si>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</si>
  <si>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</si>
  <si>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</si>
  <si>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</si>
  <si>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</si>
  <si>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</si>
  <si>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</si>
  <si>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</si>
  <si>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</si>
  <si>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</si>
  <si>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</si>
  <si>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</si>
  <si>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</si>
  <si>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</si>
  <si>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</si>
  <si>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</si>
  <si>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</si>
  <si>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</si>
  <si>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</si>
  <si>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</si>
  <si>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</si>
  <si>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</si>
  <si>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</si>
  <si>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</si>
  <si>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</si>
  <si>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</si>
  <si>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</si>
  <si>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</si>
  <si>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</si>
  <si>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</si>
  <si>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</si>
  <si>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</si>
  <si>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</si>
  <si>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</si>
  <si>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</si>
  <si>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</si>
  <si>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</si>
  <si>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</si>
  <si>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</si>
  <si>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</si>
  <si>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</si>
  <si>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</si>
  <si>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</si>
  <si>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</si>
  <si>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</si>
  <si>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</si>
  <si>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</si>
  <si>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</si>
  <si>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</si>
  <si>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</si>
  <si>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</si>
  <si>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</si>
  <si>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</si>
  <si>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</si>
  <si>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</si>
  <si>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</si>
  <si>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</si>
  <si>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</si>
  <si>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</si>
  <si>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</si>
  <si>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</si>
  <si>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</si>
  <si>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</si>
  <si>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</si>
  <si>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</si>
  <si>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</si>
  <si>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</si>
  <si>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</si>
  <si>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</si>
  <si>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</si>
  <si>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</si>
  <si>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</si>
  <si>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</si>
  <si>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</si>
  <si>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</si>
  <si>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</si>
  <si>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</si>
  <si>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</si>
  <si>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</si>
  <si>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</si>
  <si>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</si>
  <si>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</si>
  <si>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</si>
  <si>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</si>
  <si>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</si>
  <si>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</si>
  <si>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</si>
  <si>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</si>
  <si>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</si>
  <si>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</si>
  <si>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</si>
  <si>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</si>
  <si>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</si>
  <si>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</si>
  <si>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</si>
  <si>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</si>
  <si>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</si>
  <si>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</si>
  <si>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</si>
  <si>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</si>
  <si>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</si>
  <si>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</si>
  <si>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</si>
  <si>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</si>
  <si>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</si>
  <si>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</si>
  <si>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</si>
  <si>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</si>
  <si>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</si>
  <si>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</si>
  <si>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</si>
  <si>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</si>
  <si>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</si>
  <si>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</si>
  <si>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</si>
  <si>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</si>
  <si>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</si>
  <si>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</si>
  <si>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</si>
  <si>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</si>
  <si>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</si>
  <si>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</si>
  <si>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</si>
  <si>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</si>
  <si>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</si>
  <si>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</si>
  <si>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</si>
  <si>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</si>
  <si>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</si>
  <si>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</si>
  <si>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</si>
  <si>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</si>
  <si>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</si>
  <si>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</si>
  <si>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</si>
  <si>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</si>
  <si>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</si>
  <si>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</si>
  <si>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</si>
  <si>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</si>
  <si>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</si>
  <si>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</si>
  <si>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</si>
  <si>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</si>
  <si>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</si>
  <si>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</si>
  <si>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</si>
  <si>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</si>
  <si>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</si>
  <si>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</si>
  <si>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</si>
  <si>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</si>
  <si>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</si>
  <si>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</si>
  <si>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</si>
  <si>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</si>
  <si>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</si>
  <si>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</si>
  <si>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</si>
  <si>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</si>
  <si>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</si>
  <si>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</si>
  <si>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</si>
  <si>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</si>
  <si>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</si>
  <si>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</si>
  <si>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</si>
  <si>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</si>
  <si>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</si>
  <si>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</si>
  <si>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</si>
  <si>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</si>
  <si>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</si>
  <si>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</si>
  <si>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</si>
  <si>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</si>
  <si>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</si>
  <si>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</si>
  <si>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</si>
  <si>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</si>
  <si>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</si>
  <si>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</si>
  <si>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</si>
  <si>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</si>
  <si>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</si>
  <si>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</si>
  <si>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</si>
  <si>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</si>
  <si>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</si>
  <si>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</si>
  <si>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</si>
  <si>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</si>
  <si>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</si>
  <si>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</si>
  <si>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</si>
  <si>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</si>
  <si>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</si>
  <si>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</si>
  <si>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</si>
  <si>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</si>
  <si>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</si>
  <si>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</si>
  <si>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</si>
  <si>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</si>
  <si>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</si>
  <si>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</si>
  <si>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</si>
  <si>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</si>
  <si>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</si>
  <si>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</si>
  <si>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</si>
  <si>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</si>
  <si>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</si>
  <si>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</si>
  <si>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</si>
  <si>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</si>
  <si>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</si>
  <si>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</si>
  <si>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</si>
  <si>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</si>
  <si>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</si>
  <si>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</si>
  <si>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</si>
  <si>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</si>
  <si>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</si>
  <si>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</si>
  <si>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</si>
  <si>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</si>
  <si>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</si>
  <si>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</si>
  <si>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</si>
  <si>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</si>
  <si>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</si>
  <si>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</si>
  <si>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</si>
  <si>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</si>
  <si>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</si>
  <si>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</si>
  <si>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</si>
  <si>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</si>
  <si>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</si>
  <si>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</si>
  <si>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</si>
  <si>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</si>
  <si>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</si>
  <si>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</si>
  <si>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</si>
  <si>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</si>
  <si>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</si>
  <si>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</si>
  <si>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</si>
  <si>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</si>
  <si>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</si>
  <si>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</si>
  <si>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</si>
  <si>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</si>
  <si>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</si>
  <si>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</si>
  <si>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</si>
  <si>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</si>
  <si>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</si>
  <si>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</si>
  <si>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</si>
  <si>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</si>
  <si>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</si>
  <si>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</si>
  <si>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</si>
  <si>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</si>
  <si>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</si>
  <si>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</si>
  <si>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</si>
  <si>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</si>
  <si>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</si>
  <si>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</si>
  <si>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</si>
  <si>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</si>
  <si>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</si>
  <si>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</si>
  <si>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</si>
  <si>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</si>
  <si>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</si>
  <si>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</si>
  <si>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</si>
  <si>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</si>
  <si>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</si>
  <si>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</si>
  <si>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</si>
  <si>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</si>
  <si>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</si>
  <si>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</si>
  <si>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</si>
  <si>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</si>
  <si>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</si>
  <si>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</si>
  <si>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</si>
  <si>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</si>
  <si>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</si>
  <si>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</si>
  <si>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</si>
  <si>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</si>
  <si>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</si>
  <si>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</si>
  <si>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</si>
  <si>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</si>
  <si>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</si>
  <si>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</si>
  <si>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</si>
  <si>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</si>
  <si>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</si>
  <si>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</si>
  <si>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</si>
  <si>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</si>
  <si>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</si>
  <si>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</si>
  <si>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</si>
  <si>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</si>
  <si>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</si>
  <si>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</si>
  <si>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</si>
  <si>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</si>
  <si>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</si>
  <si>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</si>
  <si>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</si>
  <si>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</si>
  <si>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</si>
  <si>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</si>
  <si>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</si>
  <si>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</si>
  <si>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</si>
  <si>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</si>
  <si>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</si>
  <si>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</si>
  <si>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</si>
  <si>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</si>
  <si>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</si>
  <si>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</si>
  <si>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</si>
  <si>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</si>
  <si>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</si>
  <si>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</si>
  <si>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</si>
  <si>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</si>
  <si>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</si>
  <si>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</si>
  <si>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</si>
  <si>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</si>
  <si>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</si>
  <si>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</si>
  <si>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</si>
  <si>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</si>
  <si>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</si>
  <si>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</si>
  <si>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</si>
  <si>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</si>
  <si>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</si>
  <si>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</si>
  <si>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</si>
  <si>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</si>
  <si>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</si>
  <si>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</si>
  <si>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</si>
  <si>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</si>
  <si>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</si>
  <si>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</si>
  <si>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</si>
  <si>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</si>
  <si>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</si>
  <si>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</si>
  <si>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</si>
  <si>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</si>
  <si>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</si>
  <si>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</si>
  <si>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</si>
  <si>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</si>
  <si>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</si>
  <si>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</si>
  <si>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</si>
  <si>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</si>
  <si>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</si>
  <si>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</si>
  <si>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</si>
  <si>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</si>
  <si>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</si>
  <si>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</si>
  <si>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</si>
  <si>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</si>
  <si>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</si>
  <si>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</si>
  <si>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</si>
  <si>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</si>
  <si>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</si>
  <si>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</si>
  <si>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</si>
  <si>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</si>
  <si>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</si>
  <si>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</si>
  <si>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</si>
  <si>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</si>
  <si>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</si>
  <si>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</si>
  <si>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</si>
  <si>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</si>
  <si>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</si>
  <si>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</si>
  <si>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</si>
  <si>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</si>
  <si>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</si>
  <si>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</si>
  <si>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</si>
  <si>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</si>
  <si>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</si>
  <si>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</si>
  <si>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</si>
  <si>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</si>
  <si>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</si>
  <si>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</si>
  <si>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</si>
  <si>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</si>
  <si>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</si>
  <si>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</si>
  <si>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</si>
  <si>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</si>
  <si>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</si>
  <si>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</si>
  <si>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</si>
  <si>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</si>
  <si>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</si>
  <si>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</si>
  <si>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</si>
  <si>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</si>
  <si>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</si>
  <si>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</si>
  <si>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</si>
  <si>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</si>
  <si>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</si>
  <si>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</si>
  <si>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</si>
  <si>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</si>
  <si>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</si>
  <si>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</si>
  <si>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</si>
  <si>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</si>
  <si>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</si>
  <si>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</si>
  <si>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</si>
  <si>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</si>
  <si>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</si>
  <si>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</si>
  <si>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</si>
  <si>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</si>
  <si>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</si>
  <si>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</si>
  <si>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</si>
  <si>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</si>
  <si>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</si>
  <si>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</si>
  <si>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</si>
  <si>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</si>
  <si>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</si>
  <si>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</si>
  <si>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</si>
  <si>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</si>
  <si>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</si>
  <si>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</si>
  <si>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</si>
  <si>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</si>
  <si>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</si>
  <si>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</si>
  <si>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</si>
  <si>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</si>
  <si>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</si>
  <si>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</si>
  <si>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</si>
  <si>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</si>
  <si>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</si>
  <si>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</si>
  <si>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</si>
  <si>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</si>
  <si>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</si>
  <si>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</si>
  <si>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</si>
  <si>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</si>
  <si>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</si>
  <si>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</si>
  <si>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</si>
  <si>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</si>
  <si>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</si>
  <si>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</si>
  <si>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</si>
  <si>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</si>
  <si>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</si>
  <si>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</si>
  <si>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</si>
  <si>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</si>
  <si>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</si>
  <si>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</si>
  <si>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</si>
  <si>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</si>
  <si>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</si>
  <si>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</si>
  <si>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</si>
  <si>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</si>
  <si>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</si>
  <si>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</si>
  <si>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</si>
  <si>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</si>
  <si>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</si>
  <si>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</si>
  <si>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</si>
  <si>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</si>
  <si>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</si>
  <si>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</si>
  <si>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</si>
  <si>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</si>
  <si>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</si>
  <si>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</si>
  <si>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</si>
  <si>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</si>
  <si>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</si>
  <si>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</si>
  <si>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</si>
  <si>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</si>
  <si>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</si>
  <si>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</si>
  <si>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</si>
  <si>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</si>
  <si>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</si>
  <si>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</si>
  <si>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</si>
  <si>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</si>
  <si>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</si>
  <si>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</si>
  <si>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</si>
  <si>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</si>
  <si>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</si>
  <si>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</si>
  <si>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</si>
  <si>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</si>
  <si>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</si>
  <si>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</si>
  <si>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</si>
  <si>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</si>
  <si>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</si>
  <si>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</si>
  <si>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</si>
  <si>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</si>
  <si>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</si>
  <si>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</si>
  <si>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</si>
  <si>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</si>
  <si>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</si>
  <si>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</si>
  <si>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</si>
  <si>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</si>
  <si>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</si>
  <si>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</si>
  <si>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</si>
  <si>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</si>
  <si>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</si>
  <si>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</si>
  <si>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</si>
  <si>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</si>
  <si>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</si>
  <si>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</si>
  <si>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</si>
  <si>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</si>
  <si>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</si>
  <si>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</si>
  <si>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</si>
  <si>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</si>
  <si>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</si>
  <si>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</si>
  <si>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</si>
  <si>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</si>
  <si>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</si>
  <si>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</si>
  <si>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</si>
  <si>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</si>
  <si>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</si>
  <si>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</si>
  <si>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</si>
  <si>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</si>
  <si>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</si>
  <si>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</si>
  <si>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</si>
  <si>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</si>
  <si>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</si>
  <si>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</si>
  <si>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</si>
  <si>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</si>
  <si>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</si>
  <si>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</si>
  <si>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</si>
  <si>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</si>
  <si>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</si>
  <si>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</si>
  <si>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</si>
  <si>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</si>
  <si>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</si>
  <si>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</si>
  <si>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</si>
  <si>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</si>
  <si>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</si>
  <si>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</si>
  <si>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</si>
  <si>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</si>
  <si>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</si>
  <si>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</si>
  <si>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</si>
  <si>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</si>
  <si>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</si>
  <si>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</si>
  <si>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</si>
  <si>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</si>
  <si>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</si>
  <si>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</si>
  <si>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</si>
  <si>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</si>
  <si>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</si>
  <si>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</si>
  <si>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</si>
  <si>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</si>
  <si>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</si>
  <si>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</si>
  <si>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</si>
  <si>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</si>
  <si>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</si>
  <si>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</si>
  <si>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</si>
  <si>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</si>
  <si>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</si>
  <si>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</si>
  <si>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</si>
  <si>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</si>
  <si>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</si>
  <si>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</si>
  <si>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</si>
  <si>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</si>
  <si>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</si>
  <si>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</si>
  <si>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</si>
  <si>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</si>
  <si>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</si>
  <si>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</si>
  <si>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</si>
  <si>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</si>
  <si>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</si>
  <si>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</si>
  <si>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</si>
  <si>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</si>
  <si>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</si>
  <si>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</si>
  <si>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</si>
  <si>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</si>
  <si>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</si>
  <si>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</si>
  <si>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</si>
  <si>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</si>
  <si>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</si>
  <si>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</si>
  <si>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</si>
  <si>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</si>
  <si>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</si>
  <si>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</si>
  <si>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</si>
  <si>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</si>
  <si>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</si>
  <si>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</si>
  <si>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</si>
  <si>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</si>
  <si>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</si>
  <si>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</si>
  <si>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</si>
  <si>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</si>
  <si>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</si>
  <si>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</si>
  <si>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</si>
  <si>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</si>
  <si>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</si>
  <si>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</si>
  <si>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</si>
  <si>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</si>
  <si>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</si>
  <si>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</si>
  <si>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</si>
  <si>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</si>
  <si>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</si>
  <si>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</si>
  <si>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</si>
  <si>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</si>
  <si>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</si>
  <si>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</si>
  <si>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</si>
  <si>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</si>
  <si>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</si>
  <si>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</si>
  <si>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</si>
  <si>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</si>
  <si>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</si>
  <si>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</si>
  <si>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</si>
  <si>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</si>
  <si>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</si>
  <si>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</si>
  <si>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</si>
  <si>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</si>
  <si>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</si>
  <si>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</si>
  <si>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</si>
  <si>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</si>
  <si>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</si>
  <si>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</si>
  <si>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</si>
  <si>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</si>
  <si>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</si>
  <si>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</si>
  <si>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</si>
  <si>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</si>
  <si>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</si>
  <si>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</si>
  <si>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</si>
  <si>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</si>
  <si>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</si>
  <si>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</si>
  <si>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</si>
  <si>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</si>
  <si>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</si>
  <si>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</si>
  <si>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</si>
  <si>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</si>
  <si>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</si>
  <si>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</si>
  <si>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</si>
  <si>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</si>
  <si>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</si>
  <si>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</si>
  <si>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</si>
  <si>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</si>
  <si>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</si>
  <si>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</si>
  <si>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</si>
  <si>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</si>
  <si>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</si>
  <si>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</si>
  <si>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</si>
  <si>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</si>
  <si>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</si>
  <si>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</si>
  <si>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</si>
  <si>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</si>
  <si>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</si>
  <si>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</si>
  <si>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</si>
  <si>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</si>
  <si>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</si>
  <si>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</si>
  <si>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</si>
  <si>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</si>
  <si>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</si>
  <si>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</si>
  <si>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</si>
  <si>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</si>
  <si>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</si>
  <si>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</si>
  <si>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</si>
  <si>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</si>
  <si>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</si>
  <si>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</si>
  <si>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</si>
  <si>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</si>
  <si>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</si>
  <si>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</si>
  <si>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</si>
  <si>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</si>
  <si>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</si>
  <si>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</si>
  <si>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</si>
  <si>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</si>
  <si>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</si>
  <si>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</si>
  <si>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</si>
  <si>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</si>
  <si>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</si>
  <si>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</si>
  <si>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</si>
  <si>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</si>
  <si>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</si>
  <si>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</si>
  <si>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</si>
  <si>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</si>
  <si>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</si>
  <si>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</si>
  <si>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</si>
  <si>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</si>
  <si>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</si>
  <si>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</si>
  <si>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</si>
  <si>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</si>
  <si>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</si>
  <si>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</si>
  <si>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</si>
  <si>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</si>
  <si>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</si>
  <si>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</si>
  <si>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</si>
  <si>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</si>
  <si>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</si>
  <si>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</si>
  <si>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</si>
  <si>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</si>
  <si>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</si>
  <si>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</si>
  <si>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</si>
  <si>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</si>
  <si>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</si>
  <si>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</si>
  <si>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</si>
  <si>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</si>
  <si>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</si>
  <si>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</si>
  <si>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</si>
  <si>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</si>
  <si>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</si>
  <si>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</si>
  <si>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</si>
  <si>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</si>
  <si>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</si>
  <si>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</si>
  <si>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</si>
  <si>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</si>
  <si>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</si>
  <si>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</si>
  <si>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</si>
  <si>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</si>
  <si>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</si>
  <si>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</si>
  <si>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</si>
  <si>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</si>
  <si>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</si>
  <si>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</si>
  <si>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</si>
  <si>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</si>
  <si>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</si>
  <si>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</si>
  <si>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</si>
  <si>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</si>
  <si>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</si>
  <si>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</si>
  <si>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</si>
  <si>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</si>
  <si>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</si>
  <si>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</si>
  <si>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</si>
  <si>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</si>
  <si>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</si>
  <si>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</si>
  <si>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</si>
  <si>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</si>
  <si>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</si>
  <si>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</si>
  <si>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</si>
  <si>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</si>
  <si>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</si>
  <si>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</si>
  <si>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</si>
  <si>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</si>
  <si>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</si>
  <si>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</si>
  <si>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</si>
  <si>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</si>
  <si>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</si>
  <si>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</si>
  <si>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</si>
  <si>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</si>
  <si>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</si>
  <si>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</si>
  <si>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</si>
  <si>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</si>
  <si>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</si>
  <si>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</si>
  <si>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</si>
  <si>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</si>
  <si>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</si>
  <si>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</si>
  <si>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</si>
  <si>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</si>
  <si>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</si>
  <si>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</si>
  <si>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</si>
  <si>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</si>
  <si>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</si>
  <si>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</si>
  <si>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</si>
  <si>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</si>
  <si>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</si>
  <si>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</si>
  <si>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</si>
  <si>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</si>
  <si>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</si>
  <si>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</si>
  <si>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</si>
  <si>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</si>
  <si>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</si>
  <si>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</si>
  <si>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</si>
  <si>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</si>
  <si>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</si>
  <si>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</si>
  <si>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</si>
  <si>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</si>
  <si>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</si>
  <si>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</si>
  <si>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</si>
  <si>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</si>
  <si>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</si>
  <si>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</si>
  <si>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</si>
  <si>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</si>
  <si>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</si>
  <si>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</si>
  <si>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</si>
  <si>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</si>
  <si>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</si>
  <si>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</si>
  <si>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</si>
  <si>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</si>
  <si>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</si>
  <si>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</si>
  <si>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</si>
  <si>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</si>
  <si>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</si>
  <si>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</si>
  <si>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</si>
  <si>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</si>
  <si>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</si>
  <si>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</si>
  <si>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</si>
  <si>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</si>
  <si>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</si>
  <si>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</si>
  <si>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</si>
  <si>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</si>
  <si>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</si>
  <si>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</si>
  <si>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</si>
  <si>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</si>
  <si>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</si>
  <si>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</si>
  <si>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</si>
  <si>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</si>
  <si>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</si>
  <si>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</si>
  <si>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</si>
  <si>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</si>
  <si>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</si>
  <si>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</si>
  <si>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</si>
  <si>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</si>
  <si>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</si>
  <si>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</si>
  <si>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</si>
  <si>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</si>
  <si>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</si>
  <si>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</si>
  <si>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</si>
  <si>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</si>
  <si>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</si>
  <si>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</si>
  <si>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</si>
  <si>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</si>
  <si>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</si>
  <si>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</si>
  <si>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</si>
  <si>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</si>
  <si>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</si>
  <si>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</si>
  <si>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</si>
  <si>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</si>
  <si>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</si>
  <si>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</si>
  <si>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</si>
  <si>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</si>
  <si>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</si>
  <si>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</si>
  <si>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</si>
  <si>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</si>
  <si>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</si>
  <si>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</si>
  <si>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</si>
  <si>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</si>
  <si>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</si>
  <si>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</si>
  <si>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</si>
  <si>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</si>
  <si>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</si>
  <si>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</si>
  <si>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</si>
  <si>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</si>
  <si>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</si>
  <si>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</si>
  <si>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</si>
  <si>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</si>
  <si>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</si>
  <si>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</si>
  <si>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</si>
  <si>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</si>
  <si>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</si>
  <si>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</si>
  <si>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</si>
  <si>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</si>
  <si>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</si>
  <si>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</si>
  <si>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</si>
  <si>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</si>
  <si>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</si>
  <si>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</si>
  <si>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</si>
  <si>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</si>
  <si>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</si>
  <si>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</si>
  <si>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</si>
  <si>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</si>
  <si>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</si>
  <si>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</si>
  <si>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</si>
  <si>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</si>
  <si>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</si>
  <si>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</si>
  <si>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</si>
  <si>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</si>
  <si>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</si>
  <si>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</si>
  <si>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</si>
  <si>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</si>
  <si>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</si>
  <si>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</si>
  <si>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</si>
  <si>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</si>
  <si>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</si>
  <si>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</si>
  <si>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</si>
  <si>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</si>
  <si>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</si>
  <si>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</si>
  <si>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</si>
  <si>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</si>
  <si>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</si>
  <si>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</si>
  <si>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</si>
  <si>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</si>
  <si>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</si>
  <si>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</si>
  <si>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</si>
  <si>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</si>
  <si>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</si>
  <si>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</si>
  <si>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</si>
  <si>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</si>
  <si>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</si>
  <si>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</si>
  <si>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</si>
  <si>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</si>
  <si>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</si>
  <si>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</si>
  <si>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</si>
  <si>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</si>
  <si>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</si>
  <si>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</si>
  <si>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</si>
  <si>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</si>
  <si>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</si>
  <si>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</si>
  <si>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</si>
  <si>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</si>
  <si>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</si>
  <si>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</si>
  <si>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</si>
  <si>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</si>
  <si>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</si>
  <si>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</si>
  <si>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</si>
  <si>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</si>
  <si>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</si>
  <si>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</si>
  <si>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</si>
  <si>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</si>
  <si>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</si>
  <si>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</si>
  <si>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</si>
  <si>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</si>
  <si>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</si>
  <si>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</si>
  <si>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</si>
  <si>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</si>
  <si>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</si>
  <si>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</si>
  <si>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</si>
  <si>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</si>
  <si>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</si>
  <si>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</si>
  <si>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</si>
  <si>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</si>
  <si>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</si>
  <si>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</si>
  <si>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</si>
  <si>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</si>
  <si>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</si>
  <si>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</si>
  <si>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</si>
  <si>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</si>
  <si>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</si>
  <si>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</si>
  <si>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</si>
  <si>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</si>
  <si>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</si>
  <si>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</si>
  <si>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</si>
  <si>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</si>
  <si>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</si>
  <si>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</si>
  <si>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</si>
  <si>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</si>
  <si>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</si>
  <si>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</si>
  <si>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</si>
  <si>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</si>
  <si>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</si>
  <si>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</si>
  <si>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</si>
  <si>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</si>
  <si>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</si>
  <si>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</si>
  <si>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</si>
  <si>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</si>
  <si>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</si>
  <si>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</si>
  <si>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</si>
  <si>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</si>
  <si>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</si>
  <si>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</si>
  <si>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</si>
  <si>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</si>
  <si>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</si>
  <si>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</si>
  <si>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</si>
  <si>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</si>
  <si>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</si>
  <si>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</si>
  <si>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</si>
  <si>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</si>
  <si>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</si>
  <si>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</si>
  <si>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</si>
  <si>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</si>
  <si>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</si>
  <si>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</si>
  <si>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</si>
  <si>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</si>
  <si>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</si>
  <si>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</si>
  <si>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</si>
  <si>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</si>
  <si>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</si>
  <si>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</si>
  <si>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</si>
  <si>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</si>
  <si>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</si>
  <si>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</si>
  <si>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</si>
  <si>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</si>
  <si>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</si>
  <si>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</si>
  <si>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</si>
  <si>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</si>
  <si>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</si>
  <si>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</si>
  <si>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</si>
  <si>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</si>
  <si>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</si>
  <si>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</si>
  <si>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</si>
  <si>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</si>
  <si>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</si>
  <si>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</si>
  <si>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</si>
  <si>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</si>
  <si>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</si>
  <si>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</si>
  <si>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</si>
  <si>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</si>
  <si>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</si>
  <si>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</si>
  <si>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</si>
  <si>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</si>
  <si>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</si>
  <si>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</si>
  <si>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</si>
  <si>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</si>
  <si>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</si>
  <si>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</si>
  <si>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</si>
  <si>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</si>
  <si>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</si>
  <si>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</si>
  <si>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</si>
  <si>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</si>
  <si>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</si>
  <si>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</si>
  <si>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</si>
  <si>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</si>
  <si>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</si>
  <si>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</si>
  <si>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</si>
  <si>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</si>
  <si>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</si>
  <si>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</si>
  <si>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</si>
  <si>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</si>
  <si>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</si>
  <si>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</si>
  <si>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</si>
  <si>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</si>
  <si>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</si>
  <si>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</si>
  <si>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</si>
  <si>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</si>
  <si>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</si>
  <si>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</si>
  <si>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</si>
  <si>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</si>
  <si>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</si>
  <si>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</si>
  <si>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</si>
  <si>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</si>
  <si>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</si>
  <si>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</si>
  <si>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</si>
  <si>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</si>
  <si>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</si>
  <si>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</si>
  <si>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</si>
  <si>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</si>
  <si>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</si>
  <si>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</si>
  <si>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</si>
  <si>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</si>
  <si>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</si>
  <si>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</si>
  <si>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</si>
  <si>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</si>
  <si>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</si>
  <si>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</si>
  <si>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</si>
  <si>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</si>
  <si>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</si>
  <si>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</si>
  <si>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</si>
  <si>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</si>
  <si>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</si>
  <si>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</si>
  <si>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</si>
  <si>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</si>
  <si>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</si>
  <si>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</si>
  <si>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</si>
  <si>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</si>
  <si>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</si>
  <si>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</si>
  <si>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</si>
  <si>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</si>
  <si>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</si>
  <si>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</si>
  <si>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</si>
  <si>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</si>
  <si>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</si>
  <si>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</si>
  <si>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</si>
  <si>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</si>
  <si>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</si>
  <si>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</si>
  <si>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</si>
  <si>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</si>
  <si>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</si>
  <si>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</si>
  <si>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</si>
  <si>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</si>
  <si>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</si>
  <si>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</si>
  <si>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</si>
  <si>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</si>
  <si>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</si>
  <si>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</si>
  <si>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</si>
  <si>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</si>
  <si>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</si>
  <si>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</si>
  <si>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</si>
  <si>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</si>
  <si>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</si>
  <si>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</si>
  <si>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</si>
  <si>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</si>
  <si>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</si>
  <si>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</si>
  <si>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</si>
  <si>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</si>
  <si>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</si>
  <si>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</si>
  <si>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</si>
  <si>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</si>
  <si>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</si>
  <si>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</si>
  <si>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</si>
  <si>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</si>
  <si>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</si>
  <si>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</si>
  <si>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</si>
  <si>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</si>
  <si>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</si>
  <si>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</si>
  <si>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</si>
  <si>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</si>
  <si>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</si>
  <si>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</si>
  <si>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</si>
  <si>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</si>
  <si>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</si>
  <si>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</si>
  <si>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</si>
  <si>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</si>
  <si>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</si>
  <si>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</si>
  <si>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</si>
  <si>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</si>
  <si>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</si>
  <si>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</si>
  <si>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</si>
  <si>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</si>
  <si>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</si>
  <si>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</si>
  <si>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</si>
  <si>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</si>
  <si>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</si>
  <si>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</si>
  <si>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</si>
  <si>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</si>
  <si>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</si>
  <si>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</si>
  <si>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</si>
  <si>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</si>
  <si>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</si>
  <si>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</si>
  <si>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</si>
  <si>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</si>
  <si>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</si>
  <si>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</si>
  <si>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</si>
  <si>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</si>
  <si>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</si>
  <si>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</si>
  <si>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</si>
  <si>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</si>
  <si>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</si>
  <si>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</si>
  <si>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</si>
  <si>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</si>
  <si>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</si>
  <si>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</si>
  <si>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</si>
  <si>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</si>
  <si>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</si>
  <si>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</si>
  <si>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</si>
  <si>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</si>
  <si>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</si>
  <si>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</si>
  <si>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</si>
  <si>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</si>
  <si>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</si>
  <si>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</si>
  <si>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</si>
  <si>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</si>
  <si>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</si>
  <si>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</si>
  <si>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</si>
  <si>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</si>
  <si>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</si>
  <si>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</si>
  <si>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</si>
  <si>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</si>
  <si>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</si>
  <si>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</si>
  <si>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</si>
  <si>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</si>
  <si>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</si>
  <si>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</si>
  <si>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</si>
  <si>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</si>
  <si>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</si>
  <si>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</si>
  <si>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</si>
  <si>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</si>
  <si>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</si>
  <si>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</si>
  <si>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</si>
  <si>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</si>
  <si>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</si>
  <si>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</si>
  <si>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</si>
  <si>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</si>
  <si>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</si>
  <si>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</si>
  <si>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</si>
  <si>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</si>
  <si>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</si>
  <si>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</si>
  <si>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</si>
  <si>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</si>
  <si>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</si>
  <si>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</si>
  <si>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</si>
  <si>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</si>
  <si>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</si>
  <si>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</si>
  <si>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</si>
  <si>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</si>
  <si>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</si>
  <si>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</si>
  <si>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</si>
  <si>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</si>
  <si>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</si>
  <si>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</si>
  <si>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</si>
  <si>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</si>
  <si>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</si>
  <si>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</si>
  <si>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</si>
  <si>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</si>
  <si>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</si>
  <si>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</si>
  <si>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</si>
  <si>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</si>
  <si>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</si>
  <si>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</si>
  <si>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</si>
  <si>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</si>
  <si>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</si>
  <si>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</si>
  <si>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</si>
  <si>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</si>
  <si>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</si>
  <si>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</si>
  <si>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</si>
  <si>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</si>
  <si>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</si>
  <si>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</si>
  <si>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</si>
  <si>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</si>
  <si>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</si>
  <si>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</si>
  <si>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</si>
  <si>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</si>
  <si>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</si>
  <si>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</si>
  <si>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</si>
  <si>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</si>
  <si>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</si>
  <si>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</si>
  <si>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</si>
  <si>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</si>
  <si>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</si>
  <si>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</si>
  <si>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</si>
  <si>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</si>
  <si>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</si>
  <si>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</si>
  <si>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</si>
  <si>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</si>
  <si>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</si>
  <si>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</si>
  <si>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</si>
  <si>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</si>
  <si>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</si>
  <si>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</si>
  <si>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</si>
  <si>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</si>
  <si>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</si>
  <si>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</si>
  <si>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</si>
  <si>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</si>
  <si>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</si>
  <si>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</si>
  <si>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</si>
  <si>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</si>
  <si>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</si>
  <si>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</si>
  <si>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</si>
  <si>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</si>
  <si>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</si>
  <si>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</si>
  <si>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</si>
  <si>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</si>
  <si>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</si>
  <si>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</si>
  <si>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</si>
  <si>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</si>
  <si>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</si>
  <si>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</si>
  <si>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</si>
  <si>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</si>
  <si>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</si>
  <si>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</si>
  <si>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</si>
  <si>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</si>
  <si>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</si>
  <si>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</si>
  <si>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</si>
  <si>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</si>
  <si>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</si>
  <si>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</si>
  <si>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</si>
  <si>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</si>
  <si>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</si>
  <si>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</si>
  <si>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</si>
  <si>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</si>
  <si>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</si>
  <si>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</si>
  <si>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</si>
  <si>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</si>
  <si>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</si>
  <si>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</si>
  <si>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</si>
  <si>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</si>
  <si>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</si>
  <si>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</si>
  <si>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</si>
  <si>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</si>
  <si>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</si>
  <si>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</si>
  <si>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</si>
  <si>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</si>
  <si>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</si>
  <si>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</si>
  <si>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</si>
  <si>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</si>
  <si>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</si>
  <si>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</si>
  <si>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</si>
  <si>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</si>
  <si>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</si>
  <si>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</si>
  <si>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</si>
  <si>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</si>
  <si>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</si>
  <si>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</si>
  <si>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</si>
  <si>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</si>
  <si>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</si>
  <si>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</si>
  <si>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</si>
  <si>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</si>
  <si>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</si>
  <si>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</si>
  <si>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</si>
  <si>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</si>
  <si>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</si>
  <si>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</si>
  <si>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</si>
  <si>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</si>
  <si>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</si>
  <si>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</si>
  <si>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</si>
  <si>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</si>
  <si>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</si>
  <si>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</si>
  <si>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</si>
  <si>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</si>
  <si>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</si>
  <si>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</si>
  <si>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</si>
  <si>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</si>
  <si>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</si>
  <si>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</si>
  <si>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</si>
  <si>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</si>
  <si>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</si>
  <si>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</si>
  <si>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</si>
  <si>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</si>
  <si>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</si>
  <si>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</si>
  <si>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</si>
  <si>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</si>
  <si>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</si>
  <si>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</si>
  <si>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</si>
  <si>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</si>
  <si>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</si>
  <si>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</si>
  <si>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</si>
  <si>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</si>
  <si>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</si>
  <si>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</si>
  <si>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</si>
  <si>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</si>
  <si>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</si>
  <si>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</si>
  <si>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</si>
  <si>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</si>
  <si>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</si>
  <si>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</si>
  <si>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</si>
  <si>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</si>
  <si>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</si>
  <si>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</si>
  <si>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</si>
  <si>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</si>
  <si>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</si>
  <si>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</si>
  <si>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</si>
  <si>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</si>
  <si>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</si>
  <si>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</si>
  <si>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</si>
  <si>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</si>
  <si>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</si>
  <si>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</si>
  <si>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</si>
  <si>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</si>
  <si>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</si>
  <si>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</si>
  <si>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</si>
  <si>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</si>
  <si>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</si>
  <si>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</si>
  <si>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</si>
  <si>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</si>
  <si>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</si>
  <si>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</si>
  <si>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</si>
  <si>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</si>
  <si>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</si>
  <si>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</si>
  <si>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</si>
  <si>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</si>
  <si>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</si>
  <si>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</si>
  <si>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</si>
  <si>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</si>
  <si>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</si>
  <si>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</si>
  <si>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</si>
  <si>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</si>
  <si>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</si>
  <si>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</si>
  <si>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</si>
  <si>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</si>
  <si>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</si>
  <si>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</si>
  <si>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</si>
  <si>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</si>
  <si>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</si>
  <si>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</si>
  <si>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</si>
  <si>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</si>
  <si>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</si>
  <si>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</si>
  <si>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</si>
  <si>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</si>
  <si>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</si>
  <si>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</si>
  <si>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</si>
  <si>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</si>
  <si>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</si>
  <si>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</si>
  <si>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</si>
  <si>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</si>
  <si>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</si>
  <si>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</si>
  <si>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</si>
  <si>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</si>
  <si>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</si>
  <si>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</si>
  <si>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</si>
  <si>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</si>
  <si>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</si>
  <si>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</si>
  <si>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</si>
  <si>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</si>
  <si>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</si>
  <si>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</si>
  <si>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</si>
  <si>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</si>
  <si>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</si>
  <si>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</si>
  <si>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</si>
  <si>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</si>
  <si>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</si>
  <si>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</si>
  <si>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</si>
  <si>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</si>
  <si>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</si>
  <si>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</si>
  <si>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</si>
  <si>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</si>
  <si>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</si>
  <si>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</si>
  <si>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</si>
  <si>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</si>
  <si>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</si>
  <si>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</si>
  <si>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</si>
  <si>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</si>
  <si>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</si>
  <si>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</si>
  <si>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</si>
  <si>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</si>
  <si>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</si>
  <si>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</si>
  <si>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</si>
  <si>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</si>
  <si>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</si>
  <si>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</si>
  <si>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</si>
  <si>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</si>
  <si>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</si>
  <si>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</si>
  <si>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</si>
  <si>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</si>
  <si>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</si>
  <si>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</si>
  <si>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</si>
  <si>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</si>
  <si>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</si>
  <si>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</si>
  <si>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</si>
  <si>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</si>
  <si>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</si>
  <si>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</si>
  <si>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</si>
  <si>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</si>
  <si>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</si>
  <si>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</si>
  <si>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</si>
  <si>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</si>
  <si>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</si>
  <si>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</si>
  <si>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</si>
  <si>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</si>
  <si>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</si>
  <si>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</si>
  <si>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</si>
  <si>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</si>
  <si>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</si>
  <si>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</si>
  <si>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</si>
  <si>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</si>
  <si>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</si>
  <si>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</si>
  <si>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</si>
  <si>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</si>
  <si>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</si>
  <si>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</si>
  <si>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</si>
  <si>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</si>
  <si>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</si>
  <si>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</si>
  <si>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</si>
  <si>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</si>
  <si>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</si>
  <si>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</si>
  <si>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</si>
  <si>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</si>
  <si>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</si>
  <si>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</si>
  <si>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</si>
  <si>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</si>
  <si>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</si>
  <si>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</si>
  <si>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</si>
  <si>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</si>
  <si>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</si>
  <si>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</si>
  <si>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</si>
  <si>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</si>
  <si>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</si>
  <si>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</si>
  <si>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</si>
  <si>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</si>
  <si>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</si>
  <si>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</si>
  <si>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</si>
  <si>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</si>
  <si>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</si>
  <si>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</si>
  <si>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</si>
  <si>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</si>
  <si>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</si>
  <si>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</si>
  <si>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</si>
  <si>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</si>
  <si>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</si>
  <si>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</si>
  <si>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</si>
  <si>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</si>
  <si>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</si>
  <si>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</si>
  <si>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</si>
  <si>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</si>
  <si>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</si>
  <si>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</si>
  <si>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</si>
  <si>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</si>
  <si>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</si>
  <si>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</si>
  <si>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</si>
  <si>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</si>
  <si>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</si>
  <si>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</si>
  <si>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</si>
  <si>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</si>
  <si>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</si>
  <si>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</si>
  <si>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</si>
  <si>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</si>
  <si>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</si>
  <si>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</si>
  <si>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</si>
  <si>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</si>
  <si>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</si>
  <si>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</si>
  <si>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</si>
  <si>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</si>
  <si>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</si>
  <si>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</si>
  <si>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</si>
  <si>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</si>
  <si>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</si>
  <si>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</si>
  <si>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</si>
  <si>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</si>
  <si>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</si>
  <si>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</si>
  <si>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</si>
  <si>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</si>
  <si>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</si>
  <si>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</si>
  <si>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</si>
  <si>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</si>
  <si>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</si>
  <si>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</si>
  <si>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</si>
  <si>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</si>
  <si>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</si>
  <si>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</si>
  <si>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</si>
  <si>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</si>
  <si>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</si>
  <si>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</si>
  <si>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</si>
  <si>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</si>
  <si>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</si>
  <si>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</si>
  <si>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</si>
  <si>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</si>
  <si>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</si>
  <si>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</si>
  <si>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</si>
  <si>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</si>
  <si>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</si>
  <si>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</si>
  <si>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</si>
  <si>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</si>
  <si>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</si>
  <si>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</si>
  <si>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</si>
  <si>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</si>
  <si>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</si>
  <si>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</si>
  <si>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</si>
  <si>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</si>
  <si>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</si>
  <si>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</si>
  <si>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</si>
  <si>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</si>
  <si>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</si>
  <si>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</si>
  <si>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</si>
  <si>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</si>
  <si>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</si>
  <si>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</si>
  <si>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</si>
  <si>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</si>
  <si>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</si>
  <si>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</si>
  <si>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</si>
  <si>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</si>
  <si>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</si>
  <si>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</si>
  <si>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</si>
  <si>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</si>
  <si>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</si>
  <si>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</si>
  <si>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</si>
  <si>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</si>
  <si>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</si>
  <si>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</si>
  <si>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</si>
  <si>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</si>
  <si>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</si>
  <si>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</si>
  <si>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</si>
  <si>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</si>
  <si>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</si>
  <si>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</si>
  <si>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</si>
  <si>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</si>
  <si>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</si>
  <si>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</si>
  <si>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</si>
  <si>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</si>
  <si>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</si>
  <si>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</si>
  <si>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</si>
  <si>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</si>
  <si>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</si>
  <si>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</si>
  <si>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</si>
  <si>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</si>
  <si>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</si>
  <si>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</si>
  <si>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</si>
  <si>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</si>
  <si>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</si>
  <si>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</si>
  <si>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</si>
  <si>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</si>
  <si>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</si>
  <si>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</si>
  <si>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</si>
  <si>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</si>
  <si>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</si>
  <si>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</si>
  <si>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</si>
  <si>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</si>
  <si>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</si>
  <si>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</si>
  <si>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</si>
  <si>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</si>
  <si>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</si>
  <si>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</si>
  <si>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</si>
  <si>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</si>
  <si>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</si>
  <si>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</si>
  <si>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</si>
  <si>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</si>
  <si>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</si>
  <si>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</si>
  <si>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</si>
  <si>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</si>
  <si>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</si>
  <si>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</si>
  <si>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</si>
  <si>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</si>
  <si>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</si>
  <si>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</si>
  <si>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</si>
  <si>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</si>
  <si>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</si>
  <si>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</si>
  <si>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</si>
  <si>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</si>
  <si>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</si>
  <si>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</si>
  <si>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</si>
  <si>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</si>
  <si>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</si>
  <si>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</si>
  <si>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</si>
  <si>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</si>
  <si>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</si>
  <si>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</si>
  <si>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</si>
  <si>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</si>
  <si>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</si>
  <si>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</si>
  <si>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</si>
  <si>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</si>
  <si>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</si>
  <si>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</si>
  <si>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</si>
  <si>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</si>
  <si>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</si>
  <si>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</si>
  <si>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</si>
  <si>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</si>
  <si>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</si>
  <si>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</si>
  <si>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</si>
  <si>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</si>
  <si>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</si>
  <si>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</si>
  <si>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</si>
  <si>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</si>
  <si>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</si>
  <si>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</si>
  <si>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</si>
  <si>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</si>
  <si>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</si>
  <si>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</si>
  <si>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</si>
  <si>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</si>
  <si>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</si>
  <si>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</si>
  <si>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</si>
  <si>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</si>
  <si>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</si>
  <si>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</si>
  <si>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</si>
  <si>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</si>
  <si>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</si>
  <si>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</si>
  <si>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</si>
  <si>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</si>
  <si>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</si>
  <si>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</si>
  <si>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</si>
  <si>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</si>
  <si>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</si>
  <si>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</si>
  <si>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</si>
  <si>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</si>
  <si>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</si>
  <si>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</si>
  <si>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</si>
  <si>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</si>
  <si>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</si>
  <si>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</si>
  <si>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</si>
  <si>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</si>
  <si>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</si>
  <si>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</si>
  <si>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</si>
  <si>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</si>
  <si>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</si>
  <si>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</si>
  <si>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</si>
  <si>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</si>
  <si>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</si>
  <si>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</si>
  <si>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</si>
  <si>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</si>
  <si>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</si>
  <si>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</si>
  <si>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</si>
  <si>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</si>
  <si>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</si>
  <si>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</si>
  <si>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</si>
  <si>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</si>
  <si>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</si>
  <si>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</si>
  <si>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</si>
  <si>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</si>
  <si>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</si>
  <si>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</si>
  <si>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</si>
  <si>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</si>
  <si>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</si>
  <si>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</si>
  <si>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</si>
  <si>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</si>
  <si>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</si>
  <si>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</si>
  <si>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</si>
  <si>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</si>
  <si>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</si>
  <si>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</si>
  <si>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</si>
  <si>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</si>
  <si>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</si>
  <si>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</si>
  <si>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</si>
  <si>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</si>
  <si>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</si>
  <si>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</si>
  <si>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</si>
  <si>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</si>
  <si>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</si>
  <si>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</si>
  <si>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</si>
  <si>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</si>
  <si>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</si>
  <si>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</si>
  <si>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</si>
  <si>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</si>
  <si>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</si>
  <si>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</si>
  <si>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</si>
  <si>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</si>
  <si>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</si>
  <si>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</si>
  <si>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</si>
  <si>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</si>
  <si>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</si>
  <si>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</si>
  <si>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</si>
  <si>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</si>
  <si>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</si>
  <si>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</si>
  <si>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</si>
  <si>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</si>
  <si>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</si>
  <si>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</si>
  <si>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</si>
  <si>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</si>
  <si>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</si>
  <si>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</si>
  <si>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</si>
  <si>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</si>
  <si>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</si>
  <si>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</si>
  <si>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</si>
  <si>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</si>
  <si>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</si>
  <si>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</si>
  <si>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</si>
  <si>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</si>
  <si>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</si>
  <si>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</si>
  <si>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</si>
  <si>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</si>
  <si>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</si>
  <si>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</si>
  <si>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</si>
  <si>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</si>
  <si>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</si>
  <si>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</si>
  <si>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</si>
  <si>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</si>
  <si>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</si>
  <si>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</si>
  <si>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</si>
  <si>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</si>
  <si>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</si>
  <si>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</si>
  <si>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</si>
  <si>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</si>
  <si>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</si>
  <si>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</si>
  <si>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</si>
  <si>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</si>
  <si>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</si>
  <si>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</si>
  <si>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</si>
  <si>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</si>
  <si>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</si>
  <si>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</si>
  <si>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</si>
  <si>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</si>
  <si>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</si>
  <si>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</si>
  <si>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</si>
  <si>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</si>
  <si>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</si>
  <si>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</si>
  <si>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</si>
  <si>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</si>
  <si>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</si>
  <si>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</si>
  <si>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</si>
  <si>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</si>
  <si>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</si>
  <si>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</si>
  <si>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</si>
  <si>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</si>
  <si>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</si>
  <si>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</si>
  <si>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</si>
  <si>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</si>
  <si>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</si>
  <si>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</si>
  <si>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</si>
  <si>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</si>
  <si>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</si>
  <si>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</si>
  <si>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</si>
  <si>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</si>
  <si>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</si>
  <si>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</si>
  <si>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</si>
  <si>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</si>
  <si>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</si>
  <si>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</si>
  <si>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</si>
  <si>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</si>
  <si>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</si>
  <si>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</si>
  <si>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</si>
  <si>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</si>
  <si>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</si>
  <si>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</si>
  <si>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</si>
  <si>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</si>
  <si>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</si>
  <si>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</si>
  <si>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</si>
  <si>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</si>
  <si>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</si>
  <si>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</si>
  <si>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</si>
  <si>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</si>
  <si>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</si>
  <si>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</si>
  <si>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</si>
  <si>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</si>
  <si>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</si>
  <si>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</si>
  <si>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</si>
  <si>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</si>
  <si>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</si>
  <si>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</si>
  <si>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</si>
  <si>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</si>
  <si>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</si>
  <si>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</si>
  <si>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</si>
  <si>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</si>
  <si>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</si>
  <si>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</si>
  <si>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</si>
  <si>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</si>
  <si>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</si>
  <si>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</si>
  <si>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</si>
  <si>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</si>
  <si>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</si>
  <si>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</si>
  <si>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</si>
  <si>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</si>
  <si>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</si>
  <si>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</si>
  <si>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</si>
  <si>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</si>
  <si>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</si>
  <si>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</si>
  <si>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</si>
  <si>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</si>
  <si>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</si>
  <si>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</si>
  <si>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</si>
  <si>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</si>
  <si>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</si>
  <si>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</si>
  <si>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</si>
  <si>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</si>
  <si>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</si>
  <si>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</si>
  <si>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</si>
  <si>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</si>
  <si>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</si>
  <si>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</si>
  <si>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</si>
  <si>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</si>
  <si>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</si>
  <si>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</si>
  <si>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</si>
  <si>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</si>
  <si>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</si>
  <si>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</si>
  <si>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</si>
  <si>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</si>
  <si>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</si>
  <si>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</si>
  <si>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</si>
  <si>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</si>
  <si>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</si>
  <si>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</si>
  <si>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</si>
  <si>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</si>
  <si>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</si>
  <si>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</si>
  <si>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</si>
  <si>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</si>
  <si>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</si>
  <si>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</si>
  <si>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</si>
  <si>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</si>
  <si>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</si>
  <si>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</si>
  <si>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</si>
  <si>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</si>
  <si>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</si>
  <si>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</si>
  <si>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</si>
  <si>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</si>
  <si>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</si>
  <si>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</si>
  <si>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</si>
  <si>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</si>
  <si>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</si>
  <si>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</si>
  <si>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</si>
  <si>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</si>
  <si>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</si>
  <si>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</si>
  <si>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</si>
  <si>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</si>
  <si>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</si>
  <si>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</si>
  <si>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</si>
  <si>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</si>
  <si>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</si>
  <si>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</si>
  <si>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</si>
  <si>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</si>
  <si>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</si>
  <si>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</si>
  <si>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</si>
  <si>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</si>
  <si>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</si>
  <si>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</si>
  <si>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</si>
  <si>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</si>
  <si>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</si>
  <si>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</si>
  <si>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</si>
  <si>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</si>
  <si>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</si>
  <si>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</si>
  <si>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</si>
  <si>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</si>
  <si>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</si>
  <si>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</si>
  <si>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</si>
  <si>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</si>
  <si>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</si>
  <si>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</si>
  <si>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</si>
  <si>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</si>
  <si>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</si>
  <si>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</si>
  <si>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</si>
  <si>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</si>
  <si>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</si>
  <si>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</si>
  <si>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</si>
  <si>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</si>
  <si>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</si>
  <si>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</si>
  <si>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</si>
  <si>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</si>
  <si>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</si>
  <si>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</si>
  <si>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</si>
  <si>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</si>
  <si>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</si>
  <si>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</si>
  <si>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</si>
  <si>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</si>
  <si>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</si>
  <si>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</si>
  <si>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</si>
  <si>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</si>
  <si>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</si>
  <si>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</si>
  <si>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</si>
  <si>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</si>
  <si>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</si>
  <si>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</si>
  <si>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</si>
  <si>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</si>
  <si>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</si>
  <si>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</si>
  <si>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</si>
  <si>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</si>
  <si>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</si>
  <si>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</si>
  <si>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</si>
  <si>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</si>
  <si>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</si>
  <si>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</si>
  <si>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</si>
  <si>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</si>
  <si>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</si>
  <si>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</si>
  <si>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</si>
  <si>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</si>
  <si>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</si>
  <si>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</si>
  <si>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</si>
  <si>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</si>
  <si>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</si>
  <si>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</si>
  <si>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</si>
  <si>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</si>
  <si>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</si>
  <si>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</si>
  <si>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</si>
  <si>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</si>
  <si>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</si>
  <si>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</si>
  <si>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</si>
  <si>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</si>
  <si>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</si>
  <si>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</si>
  <si>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</si>
  <si>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</si>
  <si>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</si>
  <si>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</si>
  <si>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</si>
  <si>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</si>
  <si>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</si>
  <si>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</si>
  <si>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</si>
  <si>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</si>
  <si>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</si>
  <si>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</si>
  <si>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</si>
  <si>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</si>
  <si>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</si>
  <si>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</si>
  <si>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</si>
  <si>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</si>
  <si>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</si>
  <si>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</si>
  <si>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</si>
  <si>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</si>
  <si>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</si>
  <si>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</si>
  <si>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</si>
  <si>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</si>
  <si>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</si>
  <si>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</si>
  <si>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</si>
  <si>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</si>
  <si>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</si>
  <si>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</si>
  <si>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</si>
  <si>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</si>
  <si>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</si>
  <si>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</si>
  <si>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</si>
  <si>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</si>
  <si>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</si>
  <si>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</si>
  <si>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</si>
  <si>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</si>
  <si>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</si>
  <si>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</si>
  <si>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</si>
  <si>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</si>
  <si>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</si>
  <si>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</si>
  <si>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</si>
  <si>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</si>
  <si>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</si>
  <si>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</si>
  <si>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</si>
  <si>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</si>
  <si>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</si>
  <si>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</si>
  <si>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</si>
  <si>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</si>
  <si>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</si>
  <si>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</si>
  <si>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</si>
  <si>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</si>
  <si>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</si>
  <si>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</si>
  <si>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</si>
  <si>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</si>
  <si>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</si>
  <si>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</si>
  <si>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</si>
  <si>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</si>
  <si>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</si>
  <si>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</si>
  <si>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</si>
  <si>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</si>
  <si>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</si>
  <si>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</si>
  <si>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</si>
  <si>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</si>
  <si>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</si>
  <si>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</si>
  <si>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</si>
  <si>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</si>
  <si>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</si>
  <si>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</si>
  <si>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</si>
  <si>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</si>
  <si>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</si>
  <si>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</si>
  <si>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</si>
  <si>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</si>
  <si>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</si>
  <si>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</si>
  <si>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</si>
  <si>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</si>
  <si>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</si>
  <si>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</si>
  <si>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</si>
  <si>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</si>
  <si>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</si>
  <si>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</si>
  <si>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</si>
  <si>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</si>
  <si>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</si>
  <si>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</si>
  <si>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</si>
  <si>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</si>
  <si>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</si>
  <si>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</si>
  <si>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</si>
  <si>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</si>
  <si>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</si>
  <si>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</si>
  <si>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</si>
  <si>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</si>
  <si>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</si>
  <si>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</si>
  <si>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</si>
  <si>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</si>
  <si>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</si>
  <si>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</si>
  <si>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</si>
  <si>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</si>
  <si>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</si>
  <si>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</si>
  <si>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</si>
  <si>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</si>
  <si>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</si>
  <si>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</si>
  <si>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</si>
  <si>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</si>
  <si>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</si>
  <si>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</si>
  <si>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</si>
  <si>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</si>
  <si>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</si>
  <si>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</si>
  <si>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</si>
  <si>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</si>
  <si>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</si>
  <si>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</si>
  <si>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</si>
  <si>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</si>
  <si>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</si>
  <si>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</si>
  <si>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</si>
  <si>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</si>
  <si>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</si>
  <si>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</si>
  <si>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</si>
  <si>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</si>
  <si>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</si>
  <si>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</si>
  <si>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</si>
  <si>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</si>
  <si>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</si>
  <si>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</si>
  <si>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</si>
  <si>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</si>
  <si>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</si>
  <si>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</si>
  <si>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</si>
  <si>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</si>
  <si>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</si>
  <si>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</si>
  <si>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</si>
  <si>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</si>
  <si>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</si>
  <si>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</si>
  <si>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</si>
  <si>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</si>
  <si>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</si>
  <si>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</si>
  <si>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</si>
  <si>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</si>
  <si>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</si>
  <si>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</si>
  <si>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</si>
  <si>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</si>
  <si>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</si>
  <si>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</si>
  <si>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</si>
  <si>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</si>
  <si>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</si>
  <si>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</si>
  <si>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</si>
  <si>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</si>
  <si>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</si>
  <si>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</si>
  <si>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</si>
  <si>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</si>
  <si>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</si>
  <si>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</si>
  <si>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</si>
  <si>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</si>
  <si>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</si>
  <si>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</si>
  <si>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</si>
  <si>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</si>
  <si>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</si>
  <si>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</si>
  <si>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</si>
  <si>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</si>
  <si>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</si>
  <si>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</si>
  <si>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</si>
  <si>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</si>
  <si>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</si>
  <si>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</si>
  <si>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</si>
  <si>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</si>
  <si>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</si>
  <si>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</si>
  <si>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</si>
  <si>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</si>
  <si>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</si>
  <si>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</si>
  <si>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</si>
  <si>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</si>
  <si>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</si>
  <si>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</si>
  <si>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</si>
  <si>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</si>
  <si>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</si>
  <si>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</si>
  <si>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</si>
  <si>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</si>
  <si>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</si>
  <si>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</si>
  <si>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</si>
  <si>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</si>
  <si>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</si>
  <si>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</si>
  <si>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</si>
  <si>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</si>
  <si>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</si>
  <si>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</si>
  <si>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</si>
  <si>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</si>
  <si>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</si>
  <si>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</si>
  <si>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</si>
  <si>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</si>
  <si>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</si>
  <si>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</si>
  <si>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</si>
  <si>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</si>
  <si>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</si>
  <si>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</si>
  <si>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</si>
  <si>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</si>
  <si>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</si>
  <si>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</si>
  <si>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</si>
  <si>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</si>
  <si>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</si>
  <si>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</si>
  <si>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</si>
  <si>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</si>
  <si>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</si>
  <si>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</si>
  <si>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</si>
  <si>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</si>
  <si>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</si>
  <si>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</si>
  <si>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</si>
  <si>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</si>
  <si>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</si>
  <si>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</si>
  <si>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</si>
  <si>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</si>
  <si>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</si>
  <si>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</si>
  <si>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</si>
  <si>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</si>
  <si>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</si>
  <si>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</si>
  <si>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</si>
  <si>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</si>
  <si>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</si>
  <si>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</si>
  <si>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</si>
  <si>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</si>
  <si>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</si>
  <si>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</si>
  <si>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</si>
  <si>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</si>
  <si>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</si>
  <si>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</si>
  <si>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</si>
  <si>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</si>
  <si>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</si>
  <si>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</si>
  <si>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</si>
  <si>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</si>
  <si>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</si>
  <si>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</si>
  <si>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</si>
  <si>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</si>
  <si>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</si>
  <si>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</si>
  <si>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</si>
  <si>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</si>
  <si>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</si>
  <si>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</si>
  <si>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</si>
  <si>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</si>
  <si>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</si>
  <si>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</si>
  <si>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</si>
  <si>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</si>
  <si>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</si>
  <si>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</si>
  <si>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</si>
  <si>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</si>
  <si>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</si>
  <si>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</si>
  <si>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</si>
  <si>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</si>
  <si>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</si>
  <si>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</si>
  <si>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</si>
  <si>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</si>
  <si>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</si>
  <si>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</si>
  <si>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</si>
  <si>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</si>
  <si>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</si>
  <si>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</si>
  <si>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</si>
  <si>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</si>
  <si>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</si>
  <si>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</si>
  <si>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</si>
  <si>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</si>
  <si>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</si>
  <si>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</si>
  <si>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</si>
  <si>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</si>
  <si>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</si>
  <si>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</si>
  <si>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</si>
  <si>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</si>
  <si>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</si>
  <si>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</si>
  <si>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</si>
  <si>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</si>
  <si>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</si>
  <si>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</si>
  <si>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</si>
  <si>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</si>
  <si>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</si>
  <si>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</si>
  <si>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</si>
  <si>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</si>
  <si>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</si>
  <si>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</si>
  <si>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</si>
  <si>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</si>
  <si>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</si>
  <si>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</si>
  <si>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</si>
  <si>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</si>
  <si>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</si>
  <si>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</si>
  <si>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</si>
  <si>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</si>
  <si>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</si>
  <si>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</si>
  <si>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</si>
  <si>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</si>
  <si>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</si>
  <si>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</si>
  <si>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</si>
  <si>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</si>
  <si>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</si>
  <si>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</si>
  <si>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</si>
  <si>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</si>
  <si>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</si>
  <si>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</si>
  <si>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</si>
  <si>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</si>
  <si>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</si>
  <si>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</si>
  <si>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</si>
  <si>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</si>
  <si>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</si>
  <si>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</si>
  <si>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</si>
  <si>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</si>
  <si>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</si>
  <si>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</si>
  <si>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</si>
  <si>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</si>
  <si>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</si>
  <si>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</si>
  <si>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</si>
  <si>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</si>
  <si>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</si>
  <si>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</si>
  <si>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</si>
  <si>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</si>
  <si>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</si>
  <si>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</si>
  <si>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</si>
  <si>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</si>
  <si>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</si>
  <si>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</si>
  <si>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</si>
  <si>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</si>
  <si>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</si>
  <si>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</si>
  <si>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</si>
  <si>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</si>
  <si>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</si>
  <si>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</si>
  <si>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</si>
  <si>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</si>
  <si>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</si>
  <si>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</si>
  <si>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</si>
  <si>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</si>
  <si>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</si>
  <si>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</si>
  <si>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</si>
  <si>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</si>
  <si>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</si>
  <si>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</si>
  <si>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</si>
  <si>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</si>
  <si>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</si>
  <si>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</si>
  <si>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</si>
  <si>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</si>
  <si>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</si>
  <si>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</si>
  <si>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</si>
  <si>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</si>
  <si>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</si>
  <si>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</si>
  <si>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</si>
  <si>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</si>
  <si>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</si>
  <si>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</si>
  <si>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</si>
  <si>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</si>
  <si>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</si>
  <si>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</si>
  <si>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</si>
  <si>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</si>
  <si>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</si>
  <si>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</si>
  <si>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</si>
  <si>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</si>
  <si>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</si>
  <si>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</si>
  <si>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</si>
  <si>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</si>
  <si>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</si>
  <si>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</si>
  <si>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</si>
  <si>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</si>
  <si>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</si>
  <si>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</si>
  <si>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</si>
  <si>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</si>
  <si>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</si>
  <si>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</si>
  <si>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</si>
  <si>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</si>
  <si>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</si>
  <si>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</si>
  <si>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</si>
  <si>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</si>
  <si>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</si>
  <si>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</si>
  <si>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</si>
  <si>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</si>
  <si>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</si>
  <si>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</si>
  <si>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</si>
  <si>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</si>
  <si>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</si>
  <si>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</si>
  <si>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</si>
  <si>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</si>
  <si>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</si>
  <si>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</si>
  <si>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</si>
  <si>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</si>
  <si>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</si>
  <si>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</si>
  <si>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</si>
  <si>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</si>
  <si>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</si>
  <si>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</si>
  <si>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</si>
  <si>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</si>
  <si>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</si>
  <si>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</si>
  <si>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</si>
  <si>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</si>
  <si>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</si>
  <si>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</si>
  <si>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</si>
  <si>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</si>
  <si>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</si>
  <si>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</si>
  <si>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</si>
  <si>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</si>
  <si>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</si>
  <si>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</si>
  <si>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</si>
  <si>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</si>
  <si>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</si>
  <si>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</si>
  <si>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</si>
  <si>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</si>
  <si>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</si>
  <si>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</si>
  <si>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</si>
  <si>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</si>
  <si>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</si>
  <si>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</si>
  <si>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</si>
  <si>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</si>
  <si>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</si>
  <si>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</si>
  <si>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</si>
  <si>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</si>
  <si>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</si>
  <si>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</si>
  <si>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</si>
  <si>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</si>
  <si>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</si>
  <si>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</si>
  <si>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</si>
  <si>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</si>
  <si>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</si>
  <si>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</si>
  <si>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</si>
  <si>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</si>
  <si>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</si>
  <si>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</si>
  <si>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</si>
  <si>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</si>
  <si>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</si>
  <si>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</si>
  <si>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</si>
  <si>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</si>
  <si>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</si>
  <si>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</si>
  <si>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</si>
  <si>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</si>
  <si>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</si>
  <si>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</si>
  <si>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</si>
  <si>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</si>
  <si>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</si>
  <si>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</si>
  <si>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</si>
  <si>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</si>
  <si>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</si>
  <si>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</si>
  <si>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</si>
  <si>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</si>
  <si>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</si>
  <si>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</si>
  <si>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</si>
  <si>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</si>
  <si>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</si>
  <si>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</si>
  <si>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</si>
  <si>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</si>
  <si>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</si>
  <si>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</si>
  <si>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</si>
  <si>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</si>
  <si>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</si>
  <si>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</si>
  <si>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</si>
  <si>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</si>
  <si>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</si>
  <si>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</si>
  <si>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</si>
  <si>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</si>
  <si>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</si>
  <si>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</si>
  <si>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</si>
  <si>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</si>
  <si>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</si>
  <si>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</si>
  <si>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</si>
  <si>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</si>
  <si>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</si>
  <si>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</si>
  <si>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</si>
  <si>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</si>
  <si>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</si>
  <si>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</si>
  <si>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</si>
  <si>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</si>
  <si>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</si>
  <si>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</si>
  <si>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</si>
  <si>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</si>
  <si>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</si>
  <si>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</si>
  <si>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</si>
  <si>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</si>
  <si>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</si>
  <si>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</si>
  <si>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</si>
  <si>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</si>
  <si>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</si>
  <si>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</si>
  <si>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</si>
  <si>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</si>
  <si>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</si>
  <si>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</si>
  <si>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</si>
  <si>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</si>
  <si>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</si>
  <si>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</si>
  <si>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</si>
  <si>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</si>
  <si>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</si>
  <si>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</si>
  <si>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</si>
  <si>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</si>
  <si>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</si>
  <si>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</si>
  <si>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</si>
  <si>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</si>
  <si>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</si>
  <si>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</si>
  <si>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</si>
  <si>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</si>
  <si>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</si>
  <si>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</si>
  <si>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</si>
  <si>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</si>
  <si>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</si>
  <si>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</si>
  <si>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</si>
  <si>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</si>
  <si>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</si>
  <si>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</si>
  <si>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</si>
  <si>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</si>
  <si>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</si>
  <si>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</si>
  <si>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</si>
  <si>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</si>
  <si>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</si>
  <si>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</si>
  <si>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</si>
  <si>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</si>
  <si>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</si>
  <si>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</si>
  <si>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</si>
  <si>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</si>
  <si>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</si>
  <si>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</si>
  <si>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</si>
  <si>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</si>
  <si>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</si>
  <si>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</si>
  <si>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</si>
  <si>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</si>
  <si>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</si>
  <si>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</si>
  <si>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</si>
  <si>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</si>
  <si>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</si>
  <si>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</si>
  <si>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</si>
  <si>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</si>
  <si>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</si>
  <si>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</si>
  <si>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</si>
  <si>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</si>
  <si>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</si>
  <si>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</si>
  <si>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</si>
  <si>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</si>
  <si>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</si>
  <si>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</si>
  <si>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</si>
  <si>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</si>
  <si>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</si>
  <si>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</si>
  <si>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</si>
  <si>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</si>
  <si>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</si>
  <si>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</si>
  <si>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</si>
  <si>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</si>
  <si>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</si>
  <si>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</si>
  <si>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</si>
  <si>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</si>
  <si>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</si>
  <si>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</si>
  <si>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</si>
  <si>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</si>
  <si>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</si>
  <si>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</si>
  <si>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</si>
  <si>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</si>
  <si>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</si>
  <si>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</si>
  <si>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</si>
  <si>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</si>
  <si>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</si>
  <si>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</si>
  <si>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</si>
  <si>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</si>
  <si>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</si>
  <si>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</si>
  <si>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</si>
  <si>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</si>
  <si>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</si>
  <si>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</si>
  <si>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</si>
  <si>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</si>
  <si>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</si>
  <si>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</si>
  <si>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</si>
  <si>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</si>
  <si>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</si>
  <si>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</si>
  <si>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</si>
  <si>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</si>
  <si>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</si>
  <si>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</si>
  <si>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</si>
  <si>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</si>
  <si>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</si>
  <si>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</si>
  <si>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</si>
  <si>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</si>
  <si>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</si>
  <si>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</si>
  <si>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</si>
  <si>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</si>
  <si>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</si>
  <si>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</si>
  <si>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</si>
  <si>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</si>
  <si>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</si>
  <si>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</si>
  <si>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</si>
  <si>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</si>
  <si>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</si>
  <si>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</si>
  <si>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</si>
  <si>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</si>
  <si>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</si>
  <si>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</si>
  <si>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</si>
  <si>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</si>
  <si>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</si>
  <si>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</si>
  <si>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</si>
  <si>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</si>
  <si>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</si>
  <si>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</si>
  <si>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</si>
  <si>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</si>
  <si>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</si>
  <si>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</si>
  <si>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</si>
  <si>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</si>
  <si>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</si>
  <si>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</si>
  <si>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</si>
  <si>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</si>
  <si>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</si>
  <si>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</si>
  <si>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</si>
  <si>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</si>
  <si>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</si>
  <si>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</si>
  <si>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</si>
  <si>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</si>
  <si>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</si>
  <si>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</si>
  <si>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</si>
  <si>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</si>
  <si>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</si>
  <si>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</si>
  <si>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</si>
  <si>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</si>
  <si>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</si>
  <si>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</si>
  <si>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</si>
  <si>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</si>
  <si>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</si>
  <si>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</si>
  <si>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</si>
  <si>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</si>
  <si>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</si>
  <si>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</si>
  <si>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</si>
  <si>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</si>
  <si>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</si>
  <si>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</si>
  <si>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</si>
  <si>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</si>
  <si>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</si>
  <si>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</si>
  <si>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</si>
  <si>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</si>
  <si>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</si>
  <si>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</si>
  <si>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</si>
  <si>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</si>
  <si>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</si>
  <si>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</si>
  <si>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</si>
  <si>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</si>
  <si>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</si>
  <si>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</si>
  <si>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</si>
  <si>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</si>
  <si>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</si>
  <si>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</si>
  <si>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</si>
  <si>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</si>
  <si>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</si>
  <si>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</si>
  <si>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</si>
  <si>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</si>
  <si>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</si>
  <si>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</si>
  <si>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</si>
  <si>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</si>
  <si>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</si>
  <si>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</si>
  <si>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</si>
  <si>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</si>
  <si>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</si>
  <si>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</si>
  <si>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</si>
  <si>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</si>
  <si>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</si>
  <si>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</si>
  <si>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</si>
  <si>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</si>
  <si>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</si>
  <si>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</si>
  <si>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</si>
  <si>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</si>
  <si>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</si>
  <si>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</si>
  <si>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</si>
  <si>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</si>
  <si>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</si>
  <si>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</si>
  <si>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</si>
  <si>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</si>
  <si>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</si>
  <si>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</si>
  <si>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</si>
  <si>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</si>
  <si>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</si>
  <si>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</si>
  <si>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</si>
  <si>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</si>
  <si>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</si>
  <si>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</si>
  <si>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</si>
  <si>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</si>
  <si>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</si>
  <si>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</si>
  <si>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</si>
  <si>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</si>
  <si>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</si>
  <si>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</si>
  <si>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</si>
  <si>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</si>
  <si>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</si>
  <si>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</si>
  <si>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</si>
  <si>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</si>
  <si>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</si>
  <si>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</si>
  <si>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</si>
  <si>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</si>
  <si>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</si>
  <si>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</si>
  <si>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</si>
  <si>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</si>
  <si>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</si>
  <si>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</si>
  <si>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</si>
  <si>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</si>
  <si>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</si>
  <si>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</si>
  <si>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</si>
  <si>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</si>
  <si>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</si>
  <si>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</si>
  <si>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</si>
  <si>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</si>
  <si>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</si>
  <si>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</si>
  <si>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</si>
  <si>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</si>
  <si>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</si>
  <si>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</si>
  <si>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</si>
  <si>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</si>
  <si>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</si>
  <si>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</si>
  <si>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</si>
  <si>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</si>
  <si>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</si>
  <si>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</si>
  <si>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</si>
  <si>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</si>
  <si>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</si>
  <si>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</si>
  <si>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</si>
  <si>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</si>
  <si>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</si>
  <si>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</si>
  <si>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</si>
  <si>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</si>
  <si>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</si>
  <si>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</si>
  <si>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</si>
  <si>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</si>
  <si>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</si>
  <si>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</si>
  <si>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</si>
  <si>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</si>
  <si>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</si>
  <si>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</si>
  <si>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</si>
  <si>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</si>
  <si>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</si>
  <si>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</si>
  <si>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</si>
  <si>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</si>
  <si>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</si>
  <si>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</si>
  <si>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</si>
  <si>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</si>
  <si>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</si>
  <si>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</si>
  <si>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</si>
  <si>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</si>
  <si>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</si>
  <si>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</si>
  <si>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</si>
  <si>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</si>
  <si>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</si>
  <si>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</si>
  <si>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</si>
  <si>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</si>
  <si>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</si>
  <si>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</si>
  <si>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</si>
  <si>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</si>
  <si>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</si>
  <si>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</si>
  <si>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</si>
  <si>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</si>
  <si>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</si>
  <si>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</si>
  <si>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</si>
  <si>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</si>
  <si>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</si>
  <si>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</si>
  <si>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</si>
  <si>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</si>
  <si>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</si>
  <si>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</si>
  <si>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</si>
  <si>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</si>
  <si>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</si>
  <si>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</si>
  <si>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</si>
  <si>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</si>
  <si>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</si>
  <si>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</si>
  <si>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</si>
  <si>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</si>
  <si>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</si>
  <si>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</si>
  <si>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</si>
  <si>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</si>
  <si>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</si>
  <si>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</si>
  <si>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</si>
  <si>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</si>
  <si>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</si>
  <si>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</si>
  <si>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</si>
  <si>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</si>
  <si>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</si>
  <si>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</si>
  <si>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</si>
  <si>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</si>
  <si>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</si>
  <si>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</si>
  <si>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</si>
  <si>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</si>
  <si>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</si>
  <si>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</si>
  <si>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</si>
  <si>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</si>
  <si>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</si>
  <si>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</si>
  <si>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</si>
  <si>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</si>
  <si>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</si>
  <si>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</si>
  <si>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</si>
  <si>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</si>
  <si>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</si>
  <si>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</si>
  <si>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</si>
  <si>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</si>
  <si>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</si>
  <si>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</si>
  <si>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</si>
  <si>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</si>
  <si>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</si>
  <si>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</si>
  <si>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</si>
  <si>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</si>
  <si>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</si>
  <si>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</si>
  <si>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</si>
  <si>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</si>
  <si>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</si>
  <si>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</si>
  <si>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</si>
  <si>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</si>
  <si>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</si>
  <si>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</si>
  <si>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</si>
  <si>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</si>
  <si>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</si>
  <si>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</si>
  <si>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</si>
  <si>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</si>
  <si>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</si>
  <si>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</si>
  <si>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</si>
  <si>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</si>
  <si>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</si>
  <si>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</si>
  <si>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</si>
  <si>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</si>
  <si>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</si>
  <si>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</si>
  <si>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</si>
  <si>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</si>
  <si>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</si>
  <si>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</si>
  <si>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</si>
  <si>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</si>
  <si>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</si>
  <si>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</si>
  <si>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</si>
  <si>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</si>
  <si>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</si>
  <si>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</si>
  <si>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</si>
  <si>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</si>
  <si>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</si>
  <si>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</si>
  <si>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</si>
  <si>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</si>
  <si>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</si>
  <si>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</si>
  <si>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</si>
  <si>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</si>
  <si>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</si>
  <si>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</si>
  <si>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</si>
  <si>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</si>
  <si>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</si>
  <si>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</si>
  <si>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</si>
  <si>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</si>
  <si>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</si>
  <si>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</si>
  <si>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</si>
  <si>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</si>
  <si>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</si>
  <si>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</si>
  <si>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</si>
  <si>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</si>
  <si>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</si>
  <si>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</si>
  <si>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</si>
  <si>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</si>
  <si>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</si>
  <si>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</si>
  <si>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</si>
  <si>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</si>
  <si>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</si>
  <si>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</si>
  <si>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</si>
  <si>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</si>
  <si>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</si>
  <si>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</si>
  <si>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</si>
  <si>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</si>
  <si>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</si>
  <si>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</si>
  <si>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</si>
  <si>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</si>
  <si>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</si>
  <si>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</si>
  <si>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</si>
  <si>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</si>
  <si>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</si>
  <si>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</si>
  <si>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</si>
  <si>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</si>
  <si>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</si>
  <si>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</si>
  <si>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</si>
  <si>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</si>
  <si>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</si>
  <si>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</si>
  <si>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</si>
  <si>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</si>
  <si>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</si>
  <si>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</si>
  <si>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</si>
  <si>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</si>
  <si>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</si>
  <si>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</si>
  <si>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</si>
  <si>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</si>
  <si>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</si>
  <si>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</si>
  <si>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</si>
  <si>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</si>
  <si>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</si>
  <si>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</si>
  <si>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</si>
  <si>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</si>
  <si>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</si>
  <si>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</si>
  <si>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</si>
  <si>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</si>
  <si>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</si>
  <si>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</si>
  <si>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</si>
  <si>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</si>
  <si>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</si>
  <si>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</si>
  <si>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</si>
  <si>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</si>
  <si>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</si>
  <si>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</si>
  <si>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</si>
  <si>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</si>
  <si>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</si>
  <si>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</si>
  <si>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</si>
  <si>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</si>
  <si>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</si>
  <si>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</si>
  <si>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</si>
  <si>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</si>
  <si>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</si>
  <si>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</si>
  <si>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</si>
  <si>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</si>
  <si>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</si>
  <si>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</si>
  <si>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</si>
  <si>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</si>
  <si>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</si>
  <si>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</si>
  <si>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</si>
  <si>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</si>
  <si>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</si>
  <si>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</si>
  <si>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</si>
  <si>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</si>
  <si>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</si>
  <si>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</si>
  <si>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</si>
  <si>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</si>
  <si>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</si>
  <si>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</si>
  <si>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</si>
  <si>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</si>
  <si>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</si>
  <si>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</si>
  <si>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</si>
  <si>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</si>
  <si>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</si>
  <si>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</si>
  <si>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</si>
  <si>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</si>
  <si>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</si>
  <si>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</si>
  <si>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</si>
  <si>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</si>
  <si>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</si>
  <si>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</si>
  <si>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</si>
  <si>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</si>
  <si>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</si>
  <si>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</si>
  <si>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</si>
  <si>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</si>
  <si>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</si>
  <si>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</si>
  <si>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</si>
  <si>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</si>
  <si>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</si>
  <si>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</si>
  <si>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</si>
  <si>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</si>
  <si>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</si>
  <si>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</si>
  <si>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</si>
  <si>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</si>
  <si>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</si>
  <si>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</si>
  <si>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</si>
  <si>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</si>
  <si>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</si>
  <si>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</si>
  <si>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</si>
  <si>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</si>
  <si>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</si>
  <si>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</si>
  <si>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</si>
  <si>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</si>
  <si>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</si>
  <si>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</si>
  <si>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</si>
  <si>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</si>
  <si>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</si>
  <si>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</si>
  <si>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</si>
  <si>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</si>
  <si>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</si>
  <si>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</si>
  <si>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</si>
  <si>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</si>
  <si>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</si>
  <si>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</si>
  <si>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</si>
  <si>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</si>
  <si>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</si>
  <si>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</si>
  <si>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</si>
  <si>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</si>
  <si>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</si>
  <si>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</si>
  <si>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</si>
  <si>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</si>
  <si>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</si>
  <si>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</si>
  <si>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</si>
  <si>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</si>
  <si>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</si>
  <si>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</si>
  <si>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</si>
  <si>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</si>
  <si>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</si>
  <si>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</si>
  <si>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</si>
  <si>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</si>
  <si>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</si>
  <si>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</si>
  <si>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</si>
  <si>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</si>
  <si>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</si>
  <si>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</si>
  <si>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</si>
  <si>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</si>
  <si>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</si>
  <si>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</si>
  <si>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</si>
  <si>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</si>
  <si>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</si>
  <si>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</si>
  <si>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</si>
  <si>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</si>
  <si>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</si>
  <si>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</si>
  <si>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</si>
  <si>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</si>
  <si>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</si>
  <si>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</si>
  <si>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</si>
  <si>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</si>
  <si>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</si>
  <si>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</si>
  <si>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</si>
  <si>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</si>
  <si>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</si>
  <si>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</si>
  <si>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</si>
  <si>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</si>
  <si>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</si>
  <si>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</si>
  <si>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</si>
  <si>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</si>
  <si>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</si>
  <si>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</si>
  <si>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</si>
  <si>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</si>
  <si>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</si>
  <si>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</si>
  <si>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</si>
  <si>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</si>
  <si>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</si>
  <si>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</si>
  <si>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</si>
  <si>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</si>
  <si>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</si>
  <si>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</si>
  <si>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</si>
  <si>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</si>
  <si>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</si>
  <si>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</si>
  <si>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</si>
  <si>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</si>
  <si>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</si>
  <si>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</si>
  <si>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</si>
  <si>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</si>
  <si>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</si>
  <si>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</si>
  <si>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</si>
  <si>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</si>
  <si>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</si>
  <si>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</si>
  <si>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</si>
  <si>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</si>
  <si>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</si>
  <si>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</si>
  <si>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</si>
  <si>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</si>
  <si>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</si>
  <si>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</si>
  <si>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</si>
  <si>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</si>
  <si>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</si>
  <si>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</si>
  <si>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</si>
  <si>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</si>
  <si>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</si>
  <si>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</si>
  <si>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</si>
  <si>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</si>
  <si>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</si>
  <si>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</si>
  <si>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</si>
  <si>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</si>
  <si>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</si>
  <si>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</si>
  <si>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</si>
  <si>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</si>
  <si>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</si>
  <si>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</si>
  <si>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</si>
  <si>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</si>
  <si>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</si>
  <si>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</si>
  <si>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</si>
  <si>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</si>
  <si>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</si>
  <si>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</si>
  <si>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</si>
  <si>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</si>
  <si>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</si>
  <si>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</si>
  <si>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</si>
  <si>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</si>
  <si>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</si>
  <si>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</si>
  <si>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</si>
  <si>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</si>
  <si>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</si>
  <si>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</si>
  <si>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</si>
  <si>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</si>
  <si>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</si>
  <si>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</si>
  <si>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</si>
  <si>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</si>
  <si>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</si>
  <si>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</si>
  <si>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</si>
  <si>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</si>
  <si>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</si>
  <si>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</si>
  <si>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</si>
  <si>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</si>
  <si>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</si>
  <si>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</si>
  <si>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</si>
  <si>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</si>
  <si>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</si>
  <si>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</si>
  <si>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</si>
  <si>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</si>
  <si>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</si>
  <si>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</si>
  <si>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</si>
  <si>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</si>
  <si>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</si>
  <si>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</si>
  <si>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</si>
  <si>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</si>
  <si>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</si>
  <si>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</si>
  <si>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</si>
  <si>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</si>
  <si>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</si>
  <si>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</si>
  <si>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</si>
  <si>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</si>
  <si>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</si>
  <si>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</si>
  <si>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</si>
  <si>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</si>
  <si>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</si>
  <si>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</si>
  <si>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</si>
  <si>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</si>
  <si>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</si>
  <si>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</si>
  <si>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</si>
  <si>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</si>
  <si>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</si>
  <si>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</si>
  <si>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</si>
  <si>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</si>
  <si>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</si>
  <si>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</si>
  <si>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</si>
  <si>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</si>
  <si>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</si>
  <si>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</si>
  <si>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</si>
  <si>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</si>
  <si>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</si>
  <si>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</si>
  <si>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</si>
  <si>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</si>
  <si>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</si>
  <si>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</si>
  <si>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</si>
  <si>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</si>
  <si>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</si>
  <si>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</si>
  <si>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</si>
  <si>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</si>
  <si>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</si>
  <si>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</si>
  <si>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</si>
  <si>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</si>
  <si>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</si>
  <si>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</si>
  <si>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</si>
  <si>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</si>
  <si>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</si>
  <si>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</si>
  <si>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</si>
  <si>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</si>
  <si>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</si>
  <si>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</si>
  <si>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</si>
  <si>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</si>
  <si>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</si>
  <si>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</si>
  <si>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</si>
  <si>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</si>
  <si>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</si>
  <si>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</si>
  <si>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</si>
  <si>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</si>
  <si>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</si>
  <si>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</si>
  <si>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</si>
  <si>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</si>
  <si>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</si>
  <si>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</si>
  <si>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</si>
  <si>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</si>
  <si>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</si>
  <si>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</si>
  <si>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</si>
  <si>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</si>
  <si>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</si>
  <si>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</si>
  <si>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</si>
  <si>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</si>
  <si>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</si>
  <si>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</si>
  <si>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</si>
  <si>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</si>
  <si>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</si>
  <si>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</si>
  <si>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</si>
  <si>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</si>
  <si>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</si>
  <si>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</si>
  <si>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</si>
  <si>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</si>
  <si>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</si>
  <si>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</si>
  <si>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</si>
  <si>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</si>
  <si>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</si>
  <si>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</si>
  <si>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</si>
  <si>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</si>
  <si>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</si>
  <si>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</si>
  <si>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</si>
  <si>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</si>
  <si>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</si>
  <si>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</si>
  <si>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</si>
  <si>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</si>
  <si>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</si>
  <si>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</si>
  <si>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</si>
  <si>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</si>
  <si>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</si>
  <si>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</si>
  <si>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</si>
  <si>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</si>
  <si>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</si>
  <si>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</si>
  <si>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</si>
  <si>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</si>
  <si>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</si>
  <si>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</si>
  <si>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</si>
  <si>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</si>
  <si>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</si>
  <si>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</si>
  <si>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</si>
  <si>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</si>
  <si>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</si>
  <si>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</si>
  <si>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</si>
  <si>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</si>
  <si>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</si>
  <si>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</si>
  <si>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</si>
  <si>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</si>
  <si>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</si>
  <si>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</si>
  <si>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</si>
  <si>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</si>
  <si>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</si>
  <si>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</si>
  <si>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</si>
  <si>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</si>
  <si>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</si>
  <si>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</si>
  <si>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</si>
  <si>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</si>
  <si>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</si>
  <si>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</si>
  <si>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</si>
  <si>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</si>
  <si>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</si>
  <si>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</si>
  <si>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</si>
  <si>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</si>
  <si>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</si>
  <si>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</si>
  <si>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</si>
  <si>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</si>
  <si>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</si>
  <si>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</si>
  <si>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</si>
  <si>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</si>
  <si>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</si>
  <si>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</si>
  <si>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</si>
  <si>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</si>
  <si>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</si>
  <si>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</si>
  <si>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</si>
  <si>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</si>
  <si>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</si>
  <si>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</si>
  <si>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</si>
  <si>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</si>
  <si>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</si>
  <si>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</si>
  <si>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</si>
  <si>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</si>
  <si>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</si>
  <si>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</si>
  <si>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</si>
  <si>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</si>
  <si>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</si>
  <si>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</si>
  <si>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</si>
  <si>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</si>
  <si>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</si>
  <si>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</si>
  <si>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</si>
  <si>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</si>
  <si>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</si>
  <si>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</si>
  <si>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</si>
  <si>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</si>
  <si>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</si>
  <si>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</si>
  <si>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</si>
  <si>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</si>
  <si>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</si>
  <si>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</si>
  <si>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</si>
  <si>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</si>
  <si>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</si>
  <si>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</si>
  <si>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</si>
  <si>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</si>
  <si>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</si>
  <si>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</si>
  <si>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</si>
  <si>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</si>
  <si>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</si>
  <si>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</si>
  <si>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</si>
  <si>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</si>
  <si>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</si>
  <si>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</si>
  <si>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</si>
  <si>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</si>
  <si>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</si>
  <si>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</si>
  <si>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</si>
  <si>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</si>
  <si>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</si>
  <si>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</si>
  <si>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</si>
  <si>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</si>
  <si>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</si>
  <si>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</si>
  <si>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</si>
  <si>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</si>
  <si>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</si>
  <si>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</si>
  <si>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</si>
  <si>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</si>
  <si>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</si>
  <si>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</si>
  <si>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</si>
  <si>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</si>
  <si>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</si>
  <si>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</si>
  <si>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</si>
  <si>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</si>
  <si>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</si>
  <si>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</si>
  <si>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</si>
  <si>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</si>
  <si>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</si>
  <si>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</si>
  <si>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</si>
  <si>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</si>
  <si>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</si>
  <si>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</si>
  <si>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</si>
  <si>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</si>
  <si>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</si>
  <si>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</si>
  <si>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</si>
  <si>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</si>
  <si>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</si>
  <si>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</si>
  <si>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</si>
  <si>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</si>
  <si>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</si>
  <si>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</si>
  <si>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</si>
  <si>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</si>
  <si>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</si>
  <si>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</si>
  <si>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</si>
  <si>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</si>
  <si>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</si>
  <si>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</si>
  <si>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</si>
  <si>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</si>
  <si>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</si>
  <si>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</si>
  <si>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</si>
  <si>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</si>
  <si>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</si>
  <si>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</si>
  <si>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</si>
  <si>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</si>
  <si>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</si>
  <si>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</si>
  <si>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</si>
  <si>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</si>
  <si>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</si>
  <si>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</si>
  <si>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</si>
  <si>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</si>
  <si>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</si>
  <si>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</si>
  <si>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</si>
  <si>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</si>
  <si>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</si>
  <si>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</si>
  <si>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</si>
  <si>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</si>
  <si>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</si>
  <si>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</si>
  <si>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</si>
  <si>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</si>
  <si>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</si>
  <si>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</si>
  <si>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</si>
  <si>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</si>
  <si>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</si>
  <si>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</si>
  <si>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</si>
  <si>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</si>
  <si>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</si>
  <si>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</si>
  <si>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</si>
  <si>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</si>
  <si>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</si>
  <si>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</si>
  <si>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</si>
  <si>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</si>
  <si>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</si>
  <si>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</si>
  <si>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</si>
  <si>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</si>
  <si>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</si>
  <si>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</si>
  <si>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</si>
  <si>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</si>
  <si>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</si>
  <si>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</si>
  <si>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</si>
  <si>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</si>
  <si>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</si>
  <si>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</si>
  <si>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</si>
  <si>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</si>
  <si>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</si>
  <si>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</si>
  <si>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</si>
  <si>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</si>
  <si>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</si>
  <si>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</si>
  <si>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</si>
  <si>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</si>
  <si>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</si>
  <si>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</si>
  <si>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</si>
  <si>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</si>
  <si>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</si>
  <si>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</si>
  <si>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</si>
  <si>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</si>
  <si>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</si>
  <si>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</si>
  <si>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</si>
  <si>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</si>
  <si>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</si>
  <si>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</si>
  <si>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</si>
  <si>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</si>
  <si>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</si>
  <si>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</si>
  <si>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</si>
  <si>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</si>
  <si>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</si>
  <si>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</si>
  <si>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</si>
  <si>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</si>
  <si>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</si>
  <si>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</si>
  <si>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</si>
  <si>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</si>
  <si>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</si>
  <si>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</si>
  <si>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</si>
  <si>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</si>
  <si>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</si>
  <si>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</si>
  <si>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</si>
  <si>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</si>
  <si>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</si>
  <si>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</si>
  <si>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</si>
  <si>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</si>
  <si>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</si>
  <si>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</si>
  <si>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</si>
  <si>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</si>
  <si>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</si>
  <si>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</si>
  <si>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</si>
  <si>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</si>
  <si>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</si>
  <si>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</si>
  <si>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</si>
  <si>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</si>
  <si>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</si>
  <si>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</si>
  <si>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</si>
  <si>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</si>
  <si>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</si>
  <si>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</si>
  <si>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</si>
  <si>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</si>
  <si>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</si>
  <si>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</si>
  <si>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</si>
  <si>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</si>
  <si>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</si>
  <si>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</si>
  <si>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</si>
  <si>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</si>
  <si>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</si>
  <si>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</si>
  <si>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</si>
  <si>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</si>
  <si>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</si>
  <si>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</si>
  <si>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</si>
  <si>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</si>
  <si>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</si>
  <si>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</si>
  <si>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</si>
  <si>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</si>
  <si>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</si>
  <si>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</si>
  <si>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</si>
  <si>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</si>
  <si>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</si>
  <si>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</si>
  <si>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</si>
  <si>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</si>
  <si>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</si>
  <si>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</si>
  <si>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</si>
  <si>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</si>
  <si>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</si>
  <si>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</si>
  <si>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</si>
  <si>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</si>
  <si>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</si>
  <si>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</si>
  <si>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</si>
  <si>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</si>
  <si>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</si>
  <si>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</si>
  <si>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</si>
  <si>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</si>
  <si>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</si>
  <si>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</si>
  <si>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</si>
  <si>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</si>
  <si>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</si>
  <si>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</si>
  <si>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</si>
  <si>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</si>
  <si>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</si>
  <si>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</si>
  <si>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</si>
  <si>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</si>
  <si>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</si>
  <si>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</si>
  <si>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</si>
  <si>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</si>
  <si>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</si>
  <si>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</si>
  <si>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</si>
  <si>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</si>
  <si>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</si>
  <si>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</si>
  <si>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</si>
  <si>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</si>
  <si>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</si>
  <si>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</si>
  <si>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</si>
  <si>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</si>
  <si>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</si>
  <si>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</si>
  <si>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</si>
  <si>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</si>
  <si>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</si>
  <si>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</si>
  <si>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</si>
  <si>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</si>
  <si>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</si>
  <si>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</si>
  <si>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</si>
  <si>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</si>
  <si>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</si>
  <si>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</si>
  <si>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</si>
  <si>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</si>
  <si>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</si>
  <si>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</si>
  <si>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</si>
  <si>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</si>
  <si>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</si>
  <si>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</si>
  <si>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</si>
  <si>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</si>
  <si>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</si>
  <si>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</si>
  <si>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</si>
  <si>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</si>
  <si>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</si>
  <si>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</si>
  <si>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</si>
  <si>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</si>
  <si>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</si>
  <si>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</si>
  <si>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</si>
  <si>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</si>
  <si>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</si>
  <si>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</si>
  <si>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</si>
  <si>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</si>
  <si>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</si>
  <si>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</si>
  <si>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</si>
  <si>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</si>
  <si>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</si>
  <si>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</si>
  <si>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</si>
  <si>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</si>
  <si>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</si>
  <si>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</si>
  <si>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</si>
  <si>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</si>
  <si>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</si>
  <si>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</si>
  <si>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</si>
  <si>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</si>
  <si>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</si>
  <si>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</si>
  <si>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</si>
  <si>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</si>
  <si>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</si>
  <si>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</si>
  <si>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</si>
  <si>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</si>
  <si>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</si>
  <si>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</si>
  <si>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</si>
  <si>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</si>
  <si>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</si>
  <si>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</si>
  <si>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</si>
  <si>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</si>
  <si>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</si>
  <si>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</si>
  <si>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</si>
  <si>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</si>
  <si>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</si>
  <si>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</si>
  <si>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</si>
  <si>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</si>
  <si>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</si>
  <si>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</si>
  <si>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</si>
  <si>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</si>
  <si>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</si>
  <si>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</si>
  <si>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</si>
  <si>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</si>
  <si>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</si>
  <si>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</si>
  <si>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</si>
  <si>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</si>
  <si>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</si>
  <si>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</si>
  <si>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</si>
  <si>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</si>
  <si>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</si>
  <si>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</si>
  <si>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</si>
  <si>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</si>
  <si>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</si>
  <si>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</si>
  <si>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</si>
  <si>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</si>
  <si>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</si>
  <si>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</si>
  <si>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</si>
  <si>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</si>
  <si>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</si>
  <si>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</si>
  <si>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</si>
  <si>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</si>
  <si>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</si>
  <si>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</si>
  <si>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</si>
  <si>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</si>
  <si>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</si>
  <si>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</si>
  <si>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</si>
  <si>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</si>
  <si>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</si>
  <si>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</si>
  <si>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</si>
  <si>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</si>
  <si>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</si>
  <si>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</si>
  <si>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</si>
  <si>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</si>
  <si>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</si>
  <si>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</si>
  <si>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</si>
  <si>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</si>
  <si>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</si>
  <si>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</si>
  <si>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</si>
  <si>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</si>
  <si>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</si>
  <si>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</si>
  <si>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</si>
  <si>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</si>
  <si>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</si>
  <si>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</si>
  <si>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</si>
  <si>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</si>
  <si>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</si>
  <si>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</si>
  <si>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</si>
  <si>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</si>
  <si>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</si>
  <si>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</si>
  <si>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</si>
  <si>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</si>
  <si>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</si>
  <si>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</si>
  <si>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</si>
  <si>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</si>
  <si>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</si>
  <si>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</si>
  <si>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</si>
  <si>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</si>
  <si>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</si>
  <si>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</si>
  <si>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</si>
  <si>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</si>
  <si>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</si>
  <si>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</si>
  <si>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</si>
  <si>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</si>
  <si>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</si>
  <si>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</si>
  <si>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</si>
  <si>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</si>
  <si>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</si>
  <si>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</si>
  <si>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</si>
  <si>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</si>
  <si>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</si>
  <si>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</si>
  <si>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</si>
  <si>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</si>
  <si>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</si>
  <si>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</si>
  <si>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</si>
  <si>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</si>
  <si>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</si>
  <si>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</si>
  <si>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</si>
  <si>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</si>
  <si>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</si>
  <si>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</si>
  <si>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</si>
  <si>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</si>
  <si>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</si>
  <si>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</si>
  <si>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</si>
  <si>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</si>
  <si>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</si>
  <si>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</si>
  <si>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</si>
  <si>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</si>
  <si>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</si>
  <si>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</si>
  <si>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</si>
  <si>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</si>
  <si>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</si>
  <si>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</si>
  <si>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</si>
  <si>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</si>
  <si>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</si>
  <si>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</si>
  <si>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</si>
  <si>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</si>
  <si>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</si>
  <si>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</si>
  <si>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</si>
  <si>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</si>
  <si>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</si>
  <si>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</si>
  <si>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</si>
  <si>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</si>
  <si>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</si>
  <si>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</si>
  <si>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</si>
  <si>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</si>
  <si>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</si>
  <si>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</si>
  <si>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</si>
  <si>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</si>
  <si>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</si>
  <si>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</si>
  <si>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</si>
  <si>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</si>
  <si>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</si>
  <si>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</si>
  <si>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</si>
  <si>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</si>
  <si>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</si>
  <si>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</si>
  <si>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</si>
  <si>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</si>
  <si>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</si>
  <si>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</si>
  <si>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</si>
  <si>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</si>
  <si>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</si>
  <si>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</si>
  <si>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</si>
  <si>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</si>
  <si>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</si>
  <si>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</si>
  <si>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</si>
  <si>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</si>
  <si>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</si>
  <si>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</si>
  <si>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</si>
  <si>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</si>
  <si>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</si>
  <si>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</si>
  <si>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</si>
  <si>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</si>
  <si>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</si>
  <si>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</si>
  <si>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</si>
  <si>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</si>
  <si>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</si>
  <si>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</si>
  <si>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</si>
  <si>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</si>
  <si>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</si>
  <si>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</si>
  <si>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</si>
  <si>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</si>
  <si>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</si>
  <si>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</si>
  <si>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</si>
  <si>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</si>
  <si>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</si>
  <si>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</si>
  <si>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</si>
  <si>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</si>
  <si>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</si>
  <si>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</si>
  <si>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</si>
  <si>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</si>
  <si>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</si>
  <si>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</si>
  <si>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</si>
  <si>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</si>
  <si>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</si>
  <si>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</si>
  <si>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</si>
  <si>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</si>
  <si>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</si>
  <si>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</si>
  <si>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</si>
  <si>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</si>
  <si>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</si>
  <si>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</si>
  <si>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</si>
  <si>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</si>
  <si>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</si>
  <si>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</si>
  <si>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</si>
  <si>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</si>
  <si>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</si>
  <si>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</si>
  <si>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</si>
  <si>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</si>
  <si>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</si>
  <si>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</si>
  <si>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</si>
  <si>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</si>
  <si>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</si>
  <si>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</si>
  <si>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</si>
  <si>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</si>
  <si>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</si>
  <si>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</si>
  <si>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</si>
  <si>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</si>
  <si>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</si>
  <si>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</si>
  <si>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</si>
  <si>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</si>
  <si>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</si>
  <si>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</si>
  <si>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</si>
  <si>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</si>
  <si>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</si>
  <si>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</si>
  <si>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</si>
  <si>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</si>
  <si>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</si>
  <si>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</si>
  <si>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</si>
  <si>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</si>
  <si>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</si>
  <si>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</si>
  <si>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</si>
  <si>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</si>
  <si>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</si>
  <si>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</si>
  <si>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</si>
  <si>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</si>
  <si>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</si>
  <si>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</si>
  <si>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</si>
  <si>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</si>
  <si>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</si>
  <si>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</si>
  <si>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</si>
  <si>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</si>
  <si>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</si>
  <si>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</si>
  <si>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</si>
  <si>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</si>
  <si>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</si>
  <si>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</si>
  <si>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</si>
  <si>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</si>
  <si>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</si>
  <si>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</si>
  <si>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</si>
  <si>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</si>
  <si>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</si>
  <si>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</si>
  <si>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</si>
  <si>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</si>
  <si>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</si>
  <si>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</si>
  <si>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</si>
  <si>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</si>
  <si>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</si>
  <si>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</si>
  <si>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</si>
  <si>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</si>
  <si>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</si>
  <si>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</si>
  <si>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</si>
  <si>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</si>
  <si>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</si>
  <si>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</si>
  <si>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</si>
  <si>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</si>
  <si>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</si>
  <si>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</si>
  <si>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</si>
  <si>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</si>
  <si>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</si>
  <si>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</si>
  <si>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</si>
  <si>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</si>
  <si>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</si>
  <si>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</si>
  <si>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</si>
  <si>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</si>
  <si>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</si>
  <si>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</si>
  <si>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</si>
  <si>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</si>
  <si>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</si>
  <si>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</si>
  <si>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</si>
  <si>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</si>
  <si>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</si>
  <si>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</si>
  <si>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</si>
  <si>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</si>
  <si>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</si>
  <si>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</si>
  <si>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</si>
  <si>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</si>
  <si>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</si>
  <si>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</si>
  <si>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</si>
  <si>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</si>
  <si>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</si>
  <si>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</si>
  <si>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</si>
  <si>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</si>
  <si>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</si>
  <si>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</si>
  <si>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</si>
  <si>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</si>
  <si>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</si>
  <si>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</si>
  <si>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</si>
  <si>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</si>
  <si>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</si>
  <si>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</si>
  <si>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</si>
  <si>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</si>
  <si>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</si>
  <si>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</si>
  <si>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</si>
  <si>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</si>
  <si>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</si>
  <si>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</si>
  <si>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</si>
  <si>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</si>
  <si>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</si>
  <si>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</si>
  <si>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</si>
  <si>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</si>
  <si>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</si>
  <si>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</si>
  <si>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</si>
  <si>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</si>
  <si>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</si>
  <si>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</si>
  <si>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</si>
  <si>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</si>
  <si>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</si>
  <si>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</si>
  <si>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</si>
  <si>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</si>
  <si>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</si>
  <si>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</si>
  <si>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</si>
  <si>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</si>
  <si>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</si>
  <si>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</si>
  <si>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</si>
  <si>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</si>
  <si>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</si>
  <si>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</si>
  <si>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</si>
  <si>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</si>
  <si>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</si>
  <si>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</si>
  <si>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</si>
  <si>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</si>
  <si>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</si>
  <si>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</si>
  <si>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</si>
  <si>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</si>
  <si>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</si>
  <si>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</si>
  <si>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</si>
  <si>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</si>
  <si>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</si>
  <si>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</si>
  <si>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</si>
  <si>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</si>
  <si>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</si>
  <si>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</si>
  <si>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</si>
  <si>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</si>
  <si>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</si>
  <si>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</si>
  <si>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</si>
  <si>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</si>
  <si>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</si>
  <si>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</si>
  <si>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</si>
  <si>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</si>
  <si>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</si>
  <si>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</si>
  <si>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</si>
  <si>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</si>
  <si>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</si>
  <si>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</si>
  <si>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</si>
  <si>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</si>
  <si>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</si>
  <si>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</si>
  <si>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</si>
  <si>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</si>
  <si>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</si>
  <si>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</si>
  <si>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</si>
  <si>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</si>
  <si>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</si>
  <si>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</si>
  <si>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</si>
  <si>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</si>
  <si>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</si>
  <si>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</si>
  <si>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</si>
  <si>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</si>
  <si>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</si>
  <si>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</si>
  <si>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</si>
  <si>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</si>
  <si>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</si>
  <si>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</si>
  <si>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</si>
  <si>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</si>
  <si>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</si>
  <si>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</si>
  <si>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</si>
  <si>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</si>
  <si>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</si>
  <si>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</si>
  <si>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</si>
  <si>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</si>
  <si>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</si>
  <si>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</si>
  <si>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</si>
  <si>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</si>
  <si>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</si>
  <si>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</si>
  <si>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</si>
  <si>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</si>
  <si>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</si>
  <si>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</si>
  <si>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</si>
  <si>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</si>
  <si>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</si>
  <si>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</si>
  <si>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</si>
  <si>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</si>
  <si>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</si>
  <si>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</si>
  <si>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</si>
  <si>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</si>
  <si>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</si>
  <si>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</si>
  <si>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</si>
  <si>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</si>
  <si>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</si>
  <si>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</si>
  <si>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</si>
  <si>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</si>
  <si>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</si>
  <si>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</si>
  <si>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</si>
  <si>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</si>
  <si>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</si>
  <si>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</si>
  <si>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</si>
  <si>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</si>
  <si>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</si>
  <si>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</si>
  <si>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</si>
  <si>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</si>
  <si>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</si>
  <si>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</si>
  <si>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</si>
  <si>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</si>
  <si>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</si>
  <si>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</si>
  <si>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</si>
  <si>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</si>
  <si>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</si>
  <si>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</si>
  <si>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</si>
  <si>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</si>
  <si>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</si>
  <si>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</si>
  <si>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</si>
  <si>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</si>
  <si>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</si>
  <si>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</si>
  <si>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</si>
  <si>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</si>
  <si>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</si>
  <si>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</si>
  <si>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</si>
  <si>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</si>
  <si>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</si>
  <si>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</si>
  <si>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</si>
  <si>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</si>
  <si>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</si>
  <si>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</si>
  <si>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</si>
  <si>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</si>
  <si>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</si>
  <si>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</si>
  <si>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</si>
  <si>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</si>
  <si>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</si>
  <si>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</si>
  <si>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</si>
  <si>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</si>
  <si>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</si>
  <si>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</si>
  <si>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</si>
  <si>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</si>
  <si>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</si>
  <si>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</si>
  <si>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</si>
  <si>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</si>
  <si>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</si>
  <si>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</si>
  <si>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</si>
  <si>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</si>
  <si>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</si>
  <si>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</si>
  <si>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</si>
  <si>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</si>
  <si>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</si>
  <si>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</si>
  <si>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</si>
  <si>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</si>
  <si>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</si>
  <si>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</si>
  <si>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</si>
  <si>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</si>
  <si>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</si>
  <si>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</si>
  <si>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</si>
  <si>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</si>
  <si>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</si>
  <si>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</si>
  <si>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</si>
  <si>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</si>
  <si>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</si>
  <si>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</si>
  <si>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</si>
  <si>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</si>
  <si>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</si>
  <si>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</si>
  <si>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</si>
  <si>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</si>
  <si>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</si>
  <si>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</si>
  <si>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</si>
  <si>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</si>
  <si>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</si>
  <si>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</si>
  <si>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</si>
  <si>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</si>
  <si>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</si>
  <si>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</si>
  <si>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</si>
  <si>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</si>
  <si>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</si>
  <si>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</si>
  <si>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</si>
  <si>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</si>
  <si>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</si>
  <si>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</si>
  <si>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</si>
  <si>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</si>
  <si>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</si>
  <si>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</si>
  <si>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</si>
  <si>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</si>
  <si>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</si>
  <si>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</si>
  <si>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</si>
  <si>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</si>
  <si>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</si>
  <si>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</si>
  <si>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</si>
  <si>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</si>
  <si>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</si>
  <si>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</si>
  <si>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</si>
  <si>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</si>
  <si>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</si>
  <si>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</si>
  <si>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</si>
  <si>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</si>
  <si>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</si>
  <si>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</si>
  <si>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</si>
  <si>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</si>
  <si>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</si>
  <si>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</si>
  <si>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</si>
  <si>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</si>
  <si>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</si>
  <si>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</si>
  <si>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</si>
  <si>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</si>
  <si>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</si>
  <si>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</si>
  <si>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</si>
  <si>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</si>
  <si>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</si>
  <si>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</si>
  <si>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</si>
  <si>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</si>
  <si>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</si>
  <si>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</si>
  <si>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</si>
  <si>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</si>
  <si>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</si>
  <si>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</si>
  <si>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</si>
  <si>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</si>
  <si>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</si>
  <si>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</si>
  <si>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</si>
  <si>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</si>
  <si>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</si>
  <si>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</si>
  <si>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</si>
  <si>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</si>
  <si>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</si>
  <si>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</si>
  <si>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</si>
  <si>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</si>
  <si>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</si>
  <si>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</si>
  <si>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</si>
  <si>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</si>
  <si>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</si>
  <si>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</si>
  <si>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</si>
  <si>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</si>
  <si>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</si>
  <si>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</si>
  <si>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</si>
  <si>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</si>
  <si>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</si>
  <si>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</si>
  <si>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</si>
  <si>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</si>
  <si>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</si>
  <si>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</si>
  <si>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</si>
  <si>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</si>
  <si>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</si>
  <si>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</si>
  <si>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</si>
  <si>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</si>
  <si>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</si>
  <si>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</si>
  <si>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</si>
  <si>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</si>
  <si>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</si>
  <si>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</si>
  <si>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</si>
  <si>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</si>
  <si>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</si>
  <si>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</si>
  <si>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</si>
  <si>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</si>
  <si>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</si>
  <si>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</si>
  <si>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</si>
  <si>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</si>
  <si>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</si>
  <si>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</si>
  <si>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</si>
  <si>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</si>
  <si>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</si>
  <si>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</si>
  <si>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</si>
  <si>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</si>
  <si>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</si>
  <si>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</si>
  <si>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</si>
  <si>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</si>
  <si>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</si>
  <si>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</si>
  <si>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</si>
  <si>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</si>
  <si>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</si>
  <si>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</si>
  <si>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</si>
  <si>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</si>
  <si>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</si>
  <si>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</si>
  <si>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</si>
  <si>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</si>
  <si>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</si>
  <si>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</si>
  <si>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</si>
  <si>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</si>
  <si>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</si>
  <si>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</si>
  <si>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</si>
  <si>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</si>
  <si>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</si>
  <si>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</si>
  <si>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</si>
  <si>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</si>
  <si>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</si>
  <si>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</si>
  <si>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</si>
  <si>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</si>
  <si>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</si>
  <si>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</si>
  <si>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</si>
  <si>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</si>
  <si>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</si>
  <si>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</si>
  <si>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</si>
  <si>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</si>
  <si>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</si>
  <si>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</si>
  <si>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</si>
  <si>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</si>
  <si>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</si>
  <si>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</si>
  <si>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</si>
  <si>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</si>
  <si>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</si>
  <si>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</si>
  <si>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</si>
  <si>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</si>
  <si>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</si>
  <si>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</si>
  <si>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</si>
  <si>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</si>
  <si>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</si>
  <si>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</si>
  <si>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</si>
  <si>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</si>
  <si>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</si>
  <si>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</si>
  <si>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</si>
  <si>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</si>
  <si>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</si>
  <si>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</si>
  <si>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</si>
  <si>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</si>
  <si>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</si>
  <si>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</si>
  <si>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</si>
  <si>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</si>
  <si>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</si>
  <si>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</si>
  <si>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</si>
  <si>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</si>
  <si>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</si>
  <si>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</si>
  <si>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</si>
  <si>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</si>
  <si>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</si>
  <si>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</si>
  <si>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</si>
  <si>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</si>
  <si>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</si>
  <si>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</si>
  <si>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</si>
  <si>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</si>
  <si>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</si>
  <si>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</si>
  <si>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</si>
  <si>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</si>
  <si>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</si>
  <si>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</si>
  <si>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</si>
  <si>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</si>
  <si>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</si>
  <si>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</si>
  <si>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</si>
  <si>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</si>
  <si>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</si>
  <si>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</si>
  <si>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</si>
  <si>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</si>
  <si>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</si>
  <si>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</si>
  <si>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</si>
  <si>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</si>
  <si>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</si>
  <si>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</si>
  <si>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</si>
  <si>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</si>
  <si>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</si>
  <si>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</si>
  <si>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</si>
  <si>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</si>
  <si>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</si>
  <si>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</si>
  <si>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</si>
  <si>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</si>
  <si>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</si>
  <si>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</si>
  <si>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</si>
  <si>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</si>
  <si>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</si>
  <si>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</si>
  <si>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</si>
  <si>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</si>
  <si>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</si>
  <si>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</si>
  <si>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</si>
  <si>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</si>
  <si>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</si>
  <si>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</si>
  <si>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</si>
  <si>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</si>
  <si>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</si>
  <si>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</si>
  <si>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</si>
  <si>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</si>
  <si>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</si>
  <si>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</si>
  <si>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</si>
  <si>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</si>
  <si>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</si>
  <si>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</si>
  <si>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</si>
  <si>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</si>
  <si>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</si>
  <si>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</si>
  <si>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</si>
  <si>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</si>
  <si>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</si>
  <si>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</si>
  <si>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</si>
  <si>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</si>
  <si>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</si>
  <si>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</si>
  <si>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</si>
  <si>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</si>
  <si>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</si>
  <si>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</si>
  <si>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</si>
  <si>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</si>
  <si>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</si>
  <si>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</si>
  <si>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</si>
  <si>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</si>
  <si>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</si>
  <si>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</si>
  <si>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</si>
  <si>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</si>
  <si>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</si>
  <si>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</si>
  <si>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</si>
  <si>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</si>
  <si>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</si>
  <si>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</si>
  <si>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</si>
  <si>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</si>
  <si>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</si>
  <si>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</si>
  <si>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</si>
  <si>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</si>
  <si>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</si>
  <si>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</si>
  <si>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</si>
  <si>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</si>
  <si>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</si>
  <si>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</si>
  <si>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</si>
  <si>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</si>
  <si>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</si>
  <si>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</si>
  <si>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</si>
  <si>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</si>
  <si>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</si>
  <si>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</si>
  <si>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</si>
  <si>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</si>
  <si>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</si>
  <si>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</si>
  <si>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</si>
  <si>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</si>
  <si>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</si>
  <si>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</si>
  <si>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</si>
  <si>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</si>
  <si>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</si>
  <si>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</si>
  <si>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</si>
  <si>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</si>
  <si>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</si>
  <si>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</si>
  <si>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</si>
  <si>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</si>
  <si>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</si>
  <si>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</si>
  <si>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</si>
  <si>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</si>
  <si>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</si>
  <si>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</si>
  <si>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</si>
  <si>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</si>
  <si>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</si>
  <si>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</si>
  <si>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</si>
  <si>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</si>
  <si>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</si>
  <si>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</si>
  <si>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</si>
  <si>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</si>
  <si>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</si>
  <si>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</si>
  <si>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</si>
  <si>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</si>
  <si>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</si>
  <si>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</si>
  <si>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</si>
  <si>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</si>
  <si>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</si>
  <si>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</si>
  <si>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</si>
  <si>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</si>
  <si>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</si>
  <si>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</si>
  <si>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</si>
  <si>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</si>
  <si>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</si>
  <si>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</si>
  <si>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</si>
  <si>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</si>
  <si>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</si>
  <si>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</si>
  <si>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</si>
  <si>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</si>
  <si>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</si>
  <si>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</si>
  <si>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</si>
  <si>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</si>
  <si>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</si>
  <si>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</si>
  <si>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</si>
  <si>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</si>
  <si>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</si>
  <si>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</si>
  <si>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</si>
  <si>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</si>
  <si>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</si>
  <si>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</si>
  <si>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</si>
  <si>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</si>
  <si>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</si>
  <si>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</si>
  <si>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</si>
  <si>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</si>
  <si>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</si>
  <si>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</si>
  <si>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</si>
  <si>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</si>
  <si>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</si>
  <si>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</si>
  <si>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</si>
  <si>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</si>
  <si>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</si>
  <si>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</si>
  <si>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</si>
  <si>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</si>
  <si>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</si>
  <si>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</si>
  <si>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</si>
  <si>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</si>
  <si>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</si>
  <si>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</si>
  <si>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</si>
  <si>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</si>
  <si>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</si>
  <si>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</si>
  <si>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</si>
  <si>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</si>
  <si>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</si>
  <si>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</si>
  <si>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</si>
  <si>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</si>
  <si>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</si>
  <si>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</si>
  <si>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</si>
  <si>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</si>
  <si>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</si>
  <si>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</si>
  <si>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</si>
  <si>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</si>
  <si>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</si>
  <si>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</si>
  <si>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</si>
  <si>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</si>
  <si>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</si>
  <si>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</si>
  <si>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</si>
  <si>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</si>
  <si>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</si>
  <si>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</si>
  <si>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</si>
  <si>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</si>
  <si>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</si>
  <si>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</si>
  <si>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</si>
  <si>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</si>
  <si>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</si>
  <si>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</si>
  <si>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</si>
  <si>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</si>
  <si>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</si>
  <si>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</si>
  <si>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</si>
  <si>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</si>
  <si>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</si>
  <si>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</si>
  <si>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</si>
  <si>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</si>
  <si>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</si>
  <si>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</si>
  <si>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</si>
  <si>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</si>
  <si>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</si>
  <si>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</si>
  <si>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</si>
  <si>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</si>
  <si>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</si>
  <si>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</si>
  <si>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</si>
  <si>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</si>
  <si>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</si>
  <si>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</si>
  <si>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</si>
  <si>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</si>
  <si>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</si>
  <si>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</si>
  <si>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</si>
  <si>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</si>
  <si>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</si>
  <si>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</si>
  <si>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</si>
  <si>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</si>
  <si>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</si>
  <si>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</si>
  <si>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</si>
  <si>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</si>
  <si>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</si>
  <si>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</si>
  <si>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</si>
  <si>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</si>
  <si>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</si>
  <si>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</si>
  <si>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</si>
  <si>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</si>
  <si>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</si>
  <si>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</si>
  <si>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</si>
  <si>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</si>
  <si>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</si>
  <si>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</si>
  <si>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</si>
  <si>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</si>
  <si>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</si>
  <si>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</si>
  <si>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</si>
  <si>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</si>
  <si>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</si>
  <si>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</si>
  <si>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</si>
  <si>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</si>
  <si>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</si>
  <si>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</si>
  <si>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</si>
  <si>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</si>
  <si>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</si>
  <si>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</si>
  <si>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</si>
  <si>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</si>
  <si>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</si>
  <si>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</si>
  <si>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</si>
  <si>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</si>
  <si>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</si>
  <si>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</si>
  <si>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</si>
  <si>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</si>
  <si>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</si>
  <si>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</si>
  <si>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</si>
  <si>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</si>
  <si>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</si>
  <si>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</si>
  <si>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</si>
  <si>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</si>
  <si>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</si>
  <si>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</si>
  <si>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</si>
  <si>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</si>
  <si>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</si>
  <si>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</si>
  <si>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</si>
  <si>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</si>
  <si>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</si>
  <si>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</si>
  <si>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</si>
  <si>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</si>
  <si>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</si>
  <si>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</si>
  <si>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</si>
  <si>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</si>
  <si>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</si>
  <si>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</si>
  <si>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</si>
  <si>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</si>
  <si>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</si>
  <si>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</si>
  <si>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</si>
  <si>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</si>
  <si>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</si>
  <si>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</si>
  <si>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</si>
  <si>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</si>
  <si>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</si>
  <si>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</si>
  <si>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</si>
  <si>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</si>
  <si>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</si>
  <si>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</si>
  <si>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</si>
  <si>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</si>
  <si>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</si>
  <si>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</si>
  <si>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</si>
  <si>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</si>
  <si>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</si>
  <si>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</si>
  <si>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</si>
  <si>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</si>
  <si>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</si>
  <si>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</si>
  <si>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</si>
  <si>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</si>
  <si>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</si>
  <si>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</si>
  <si>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</si>
  <si>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</si>
  <si>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</si>
  <si>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</si>
  <si>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</si>
  <si>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</si>
  <si>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</si>
  <si>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</si>
  <si>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</si>
  <si>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</si>
  <si>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</si>
  <si>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</si>
  <si>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</si>
  <si>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</si>
  <si>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</si>
  <si>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</si>
  <si>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</si>
  <si>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</si>
  <si>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</si>
  <si>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</si>
  <si>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</si>
  <si>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</si>
  <si>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</si>
  <si>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</si>
  <si>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</si>
  <si>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</si>
  <si>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</si>
  <si>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</si>
  <si>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</si>
  <si>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</si>
  <si>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</si>
  <si>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</si>
  <si>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</si>
  <si>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</si>
  <si>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</si>
  <si>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</si>
  <si>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</si>
  <si>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</si>
  <si>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</si>
  <si>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</si>
  <si>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</si>
  <si>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</si>
  <si>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</si>
  <si>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</si>
  <si>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</si>
  <si>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</si>
  <si>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</si>
  <si>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</si>
  <si>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</si>
  <si>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</si>
  <si>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</si>
  <si>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</si>
  <si>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</si>
  <si>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</si>
  <si>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</si>
  <si>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</si>
  <si>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</si>
  <si>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</si>
  <si>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</si>
  <si>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</si>
  <si>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</si>
  <si>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</si>
  <si>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</si>
  <si>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</si>
  <si>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</si>
  <si>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</si>
  <si>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</si>
  <si>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</si>
  <si>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</si>
  <si>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</si>
  <si>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</si>
  <si>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</si>
  <si>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</si>
  <si>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</si>
  <si>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</si>
  <si>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</si>
  <si>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</si>
  <si>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</si>
  <si>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</si>
  <si>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</si>
  <si>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</si>
  <si>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</si>
  <si>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</si>
  <si>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</si>
  <si>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</si>
  <si>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</si>
  <si>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</si>
  <si>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</si>
  <si>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</si>
  <si>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</si>
  <si>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</si>
  <si>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</si>
  <si>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</si>
  <si>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</si>
  <si>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</si>
  <si>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</si>
  <si>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</si>
  <si>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</si>
  <si>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</si>
  <si>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</si>
  <si>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</si>
  <si>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</si>
  <si>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</si>
  <si>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</si>
  <si>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</si>
  <si>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</si>
  <si>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</si>
  <si>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</si>
  <si>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</si>
  <si>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</si>
  <si>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</si>
  <si>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</si>
  <si>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</si>
  <si>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</si>
  <si>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</si>
  <si>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</si>
  <si>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</si>
  <si>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</si>
  <si>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</si>
  <si>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</si>
  <si>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</si>
  <si>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</si>
  <si>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</si>
  <si>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</si>
  <si>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</si>
  <si>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</si>
  <si>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</si>
  <si>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</si>
  <si>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</si>
  <si>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</si>
  <si>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</si>
  <si>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</si>
  <si>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</si>
  <si>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</si>
  <si>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</si>
  <si>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</si>
  <si>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</si>
  <si>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</si>
  <si>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</si>
  <si>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</si>
  <si>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</si>
  <si>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</si>
  <si>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</si>
  <si>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</si>
  <si>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</si>
  <si>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</si>
  <si>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</si>
  <si>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</si>
  <si>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</si>
  <si>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</si>
  <si>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</si>
  <si>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</si>
  <si>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</si>
  <si>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</si>
  <si>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</si>
  <si>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</si>
  <si>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</si>
  <si>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</si>
  <si>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</si>
  <si>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</si>
  <si>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</si>
  <si>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</si>
  <si>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</si>
  <si>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</si>
  <si>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</si>
  <si>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</si>
  <si>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</si>
  <si>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</si>
  <si>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</si>
  <si>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</si>
  <si>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</si>
  <si>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</si>
  <si>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</si>
  <si>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</si>
  <si>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</si>
  <si>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</si>
  <si>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</si>
  <si>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</si>
  <si>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</si>
  <si>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</si>
  <si>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</si>
  <si>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</si>
  <si>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</si>
  <si>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</si>
  <si>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</si>
  <si>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</si>
  <si>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</si>
  <si>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</si>
  <si>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</si>
  <si>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</si>
  <si>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</si>
  <si>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</si>
  <si>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</si>
  <si>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</si>
  <si>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</si>
  <si>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</si>
  <si>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</si>
  <si>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</si>
  <si>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</si>
  <si>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</si>
  <si>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</si>
  <si>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</si>
  <si>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</si>
  <si>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</si>
  <si>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</si>
  <si>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</si>
  <si>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</si>
  <si>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</si>
  <si>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</si>
  <si>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</si>
  <si>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</si>
  <si>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</si>
  <si>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</si>
  <si>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</si>
  <si>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</si>
  <si>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</si>
  <si>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</si>
  <si>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</si>
  <si>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</si>
  <si>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</si>
  <si>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</si>
  <si>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</si>
  <si>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</si>
  <si>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</si>
  <si>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</si>
  <si>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</si>
  <si>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</si>
  <si>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</si>
  <si>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</si>
  <si>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</si>
  <si>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</si>
  <si>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</si>
  <si>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</si>
  <si>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</si>
  <si>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</si>
  <si>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</si>
  <si>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</si>
  <si>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</si>
  <si>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</si>
  <si>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</si>
  <si>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</si>
  <si>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</si>
  <si>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</si>
  <si>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</si>
  <si>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</si>
  <si>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</si>
  <si>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</si>
  <si>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</si>
  <si>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</si>
  <si>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</si>
  <si>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</si>
  <si>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</si>
  <si>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</si>
  <si>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</si>
  <si>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</si>
  <si>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</si>
  <si>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</si>
  <si>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</si>
  <si>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</si>
  <si>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</si>
  <si>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</si>
  <si>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</si>
  <si>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</si>
  <si>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</si>
  <si>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</si>
  <si>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</si>
  <si>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</si>
  <si>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</si>
  <si>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</si>
  <si>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</si>
  <si>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</si>
  <si>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</si>
  <si>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</si>
  <si>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</si>
  <si>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</si>
  <si>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</si>
  <si>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</si>
  <si>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</si>
  <si>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</si>
  <si>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</si>
  <si>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</si>
  <si>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</si>
  <si>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</si>
  <si>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</si>
  <si>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</si>
  <si>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</si>
  <si>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</si>
  <si>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</si>
  <si>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</si>
  <si>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</si>
  <si>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</si>
  <si>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</si>
  <si>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</si>
  <si>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</si>
  <si>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</si>
  <si>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</si>
  <si>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</si>
  <si>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</si>
  <si>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</si>
  <si>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</si>
  <si>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</si>
  <si>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</si>
  <si>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</si>
  <si>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</si>
  <si>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</si>
  <si>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</si>
  <si>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</si>
  <si>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</si>
  <si>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</si>
  <si>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</si>
  <si>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</si>
  <si>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</si>
  <si>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</si>
  <si>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</si>
  <si>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</si>
  <si>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</si>
  <si>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</si>
  <si>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</si>
  <si>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</si>
  <si>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</si>
  <si>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</si>
  <si>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</si>
  <si>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</si>
  <si>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</si>
  <si>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</si>
  <si>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</si>
  <si>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</si>
  <si>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</si>
  <si>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</si>
  <si>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</si>
  <si>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</si>
  <si>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</si>
  <si>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</si>
  <si>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</si>
  <si>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</si>
  <si>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</si>
  <si>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</si>
  <si>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</si>
  <si>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</si>
  <si>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</si>
  <si>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</si>
  <si>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</si>
  <si>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</si>
  <si>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</si>
  <si>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</si>
  <si>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</si>
  <si>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</si>
  <si>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</si>
  <si>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</si>
  <si>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</si>
  <si>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</si>
  <si>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</si>
  <si>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</si>
  <si>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</si>
  <si>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</si>
  <si>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</si>
  <si>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</si>
  <si>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</si>
  <si>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</si>
  <si>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</si>
  <si>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</si>
  <si>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</si>
  <si>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</si>
  <si>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</si>
  <si>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</si>
  <si>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</si>
  <si>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</si>
  <si>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</si>
  <si>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</si>
  <si>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</si>
  <si>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</si>
  <si>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</si>
  <si>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</si>
  <si>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</si>
  <si>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</si>
  <si>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</si>
  <si>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</si>
  <si>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</si>
  <si>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</si>
  <si>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</si>
  <si>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</si>
  <si>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</si>
  <si>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</si>
  <si>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</si>
  <si>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</si>
  <si>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</si>
  <si>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</si>
  <si>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</si>
  <si>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</si>
  <si>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</si>
  <si>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</si>
  <si>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</si>
  <si>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</si>
  <si>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</si>
  <si>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</si>
  <si>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</si>
  <si>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</si>
  <si>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</si>
  <si>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</si>
  <si>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</si>
  <si>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</si>
  <si>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</si>
  <si>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</si>
  <si>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</si>
  <si>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</si>
  <si>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</si>
  <si>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</si>
  <si>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</si>
  <si>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</si>
  <si>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</si>
  <si>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</si>
  <si>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</si>
  <si>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</si>
  <si>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</si>
  <si>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</si>
  <si>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</si>
  <si>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</si>
  <si>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</si>
  <si>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</si>
  <si>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</si>
  <si>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</si>
  <si>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</si>
  <si>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</si>
  <si>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</si>
  <si>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</si>
  <si>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</si>
  <si>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</si>
  <si>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</si>
  <si>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</si>
  <si>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</si>
  <si>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</si>
  <si>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</si>
  <si>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</si>
  <si>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</si>
  <si>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</si>
  <si>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</si>
  <si>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</si>
  <si>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</si>
  <si>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</si>
  <si>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</si>
  <si>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</si>
  <si>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</si>
  <si>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</si>
  <si>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</si>
  <si>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</si>
  <si>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</si>
  <si>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</si>
  <si>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</si>
  <si>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</si>
  <si>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</si>
  <si>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</si>
  <si>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</si>
  <si>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</si>
  <si>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</si>
  <si>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</si>
  <si>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</si>
  <si>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</si>
  <si>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</si>
  <si>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</si>
  <si>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</si>
  <si>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</si>
  <si>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</si>
  <si>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</si>
  <si>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</si>
  <si>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</si>
  <si>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</si>
  <si>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</si>
  <si>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</si>
  <si>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</si>
  <si>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</si>
  <si>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</si>
  <si>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</si>
  <si>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</si>
  <si>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</si>
  <si>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</si>
  <si>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</si>
  <si>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</si>
  <si>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</si>
  <si>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</si>
  <si>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</si>
  <si>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</si>
  <si>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</si>
  <si>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</si>
  <si>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</si>
  <si>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</si>
  <si>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</si>
  <si>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</si>
  <si>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</si>
  <si>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</si>
  <si>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</si>
  <si>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</si>
  <si>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</si>
  <si>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</si>
  <si>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</si>
  <si>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</si>
  <si>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</si>
  <si>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</si>
  <si>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</si>
  <si>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</si>
  <si>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</si>
  <si>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</si>
  <si>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</si>
  <si>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</si>
  <si>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</si>
  <si>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</si>
  <si>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</si>
  <si>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</si>
  <si>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</si>
  <si>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</si>
  <si>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</si>
  <si>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</si>
  <si>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</si>
  <si>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</si>
  <si>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</si>
  <si>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</si>
  <si>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</si>
  <si>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</si>
  <si>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</si>
  <si>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</si>
  <si>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</si>
  <si>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</si>
  <si>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</si>
  <si>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</si>
  <si>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</si>
  <si>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</si>
  <si>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</si>
  <si>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</si>
  <si>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</si>
  <si>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</si>
  <si>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</si>
  <si>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</si>
  <si>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</si>
  <si>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</si>
  <si>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</si>
  <si>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</si>
  <si>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</si>
  <si>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</si>
  <si>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</si>
  <si>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</si>
  <si>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</si>
  <si>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</si>
  <si>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</si>
  <si>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</si>
  <si>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</si>
  <si>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</si>
  <si>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</si>
  <si>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</si>
  <si>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</si>
  <si>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</si>
  <si>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</si>
  <si>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</si>
  <si>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</si>
  <si>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</si>
  <si>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</si>
  <si>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</si>
  <si>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</si>
  <si>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</si>
  <si>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</si>
  <si>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</si>
  <si>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</si>
  <si>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</si>
  <si>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</si>
  <si>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</si>
  <si>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</si>
  <si>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</si>
  <si>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</si>
  <si>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</si>
  <si>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</si>
  <si>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</si>
  <si>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</si>
  <si>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</si>
  <si>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</si>
  <si>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</si>
  <si>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</si>
  <si>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</si>
  <si>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</si>
  <si>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</si>
  <si>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</si>
  <si>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</si>
  <si>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</si>
  <si>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</si>
  <si>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</si>
  <si>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</si>
  <si>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</si>
  <si>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</si>
  <si>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</si>
  <si>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</si>
  <si>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</si>
  <si>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</si>
  <si>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</si>
  <si>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</si>
  <si>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</si>
  <si>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</si>
  <si>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</si>
  <si>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</si>
  <si>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</si>
  <si>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</si>
  <si>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</si>
  <si>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</si>
  <si>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</si>
  <si>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</si>
  <si>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</si>
  <si>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</si>
  <si>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</si>
  <si>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</si>
  <si>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</si>
  <si>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</si>
  <si>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</si>
  <si>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</si>
  <si>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</si>
  <si>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</si>
  <si>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</si>
  <si>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</si>
  <si>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</si>
  <si>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</si>
  <si>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</si>
  <si>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</si>
  <si>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</si>
  <si>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</si>
  <si>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</si>
  <si>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</si>
  <si>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</si>
  <si>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</si>
  <si>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</si>
  <si>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</si>
  <si>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</si>
  <si>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</si>
  <si>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</si>
  <si>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</si>
  <si>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</si>
  <si>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</si>
  <si>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</si>
  <si>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</si>
  <si>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</si>
  <si>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</si>
  <si>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</si>
  <si>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</si>
  <si>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</si>
  <si>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</si>
  <si>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</si>
  <si>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</si>
  <si>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</si>
  <si>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</si>
  <si>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</si>
  <si>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</si>
  <si>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</si>
  <si>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</si>
  <si>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</si>
  <si>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</si>
  <si>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</si>
  <si>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</si>
  <si>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</si>
  <si>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</si>
  <si>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</si>
  <si>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</si>
  <si>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</si>
  <si>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</si>
  <si>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</si>
  <si>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</si>
  <si>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</si>
  <si>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</si>
  <si>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</si>
  <si>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</si>
  <si>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</si>
  <si>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</si>
  <si>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</si>
  <si>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</si>
  <si>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</si>
  <si>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</si>
  <si>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</si>
  <si>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</si>
  <si>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</si>
  <si>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</si>
  <si>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</si>
  <si>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</si>
  <si>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</si>
  <si>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</si>
  <si>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</si>
  <si>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</si>
  <si>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</si>
  <si>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</si>
  <si>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</si>
  <si>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</si>
  <si>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</si>
  <si>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</si>
  <si>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</si>
  <si>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</si>
  <si>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</si>
  <si>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</si>
  <si>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</si>
  <si>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</si>
  <si>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</si>
  <si>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</si>
  <si>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</si>
  <si>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</si>
  <si>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</si>
  <si>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</si>
  <si>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</si>
  <si>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</si>
  <si>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</si>
  <si>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</si>
  <si>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</si>
  <si>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</si>
  <si>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</si>
  <si>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</si>
  <si>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</si>
  <si>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</si>
  <si>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</si>
  <si>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</si>
  <si>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</si>
  <si>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</si>
  <si>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</si>
  <si>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</si>
  <si>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</si>
  <si>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</si>
  <si>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</si>
  <si>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</si>
  <si>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</si>
  <si>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</si>
  <si>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</si>
  <si>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</si>
  <si>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</si>
  <si>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</si>
  <si>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</si>
  <si>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</si>
  <si>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</si>
  <si>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</si>
  <si>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</si>
  <si>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</si>
  <si>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</si>
  <si>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</si>
  <si>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</si>
  <si>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</si>
  <si>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</si>
  <si>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</si>
  <si>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</si>
  <si>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</si>
  <si>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</si>
  <si>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</si>
  <si>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</si>
  <si>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</si>
  <si>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</si>
  <si>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</si>
  <si>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</si>
  <si>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</si>
  <si>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</si>
  <si>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</si>
  <si>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</si>
  <si>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</si>
  <si>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</si>
  <si>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</si>
  <si>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</si>
  <si>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</si>
  <si>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</si>
  <si>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</si>
  <si>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</si>
  <si>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</si>
  <si>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</si>
  <si>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</si>
  <si>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</si>
  <si>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</si>
  <si>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</si>
  <si>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</si>
  <si>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</si>
  <si>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</si>
  <si>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</si>
  <si>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</si>
  <si>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</si>
  <si>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</si>
  <si>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</si>
  <si>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</si>
  <si>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</si>
  <si>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</si>
  <si>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</si>
  <si>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</si>
  <si>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</si>
  <si>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</si>
  <si>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</si>
  <si>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</si>
  <si>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</si>
  <si>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</si>
  <si>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</si>
  <si>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</si>
  <si>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</si>
  <si>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</si>
  <si>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</si>
  <si>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</si>
  <si>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</si>
  <si>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</si>
  <si>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</si>
  <si>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</si>
  <si>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</si>
  <si>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</si>
  <si>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</si>
  <si>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</si>
  <si>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</si>
  <si>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</si>
  <si>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</si>
  <si>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</si>
  <si>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</si>
  <si>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</si>
  <si>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</si>
  <si>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</si>
  <si>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</si>
  <si>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</si>
  <si>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</si>
  <si>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</si>
  <si>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</si>
  <si>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</si>
  <si>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</si>
  <si>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</si>
  <si>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</si>
  <si>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</si>
  <si>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</si>
  <si>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</si>
  <si>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</si>
  <si>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</si>
  <si>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</si>
  <si>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</si>
  <si>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</si>
  <si>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</si>
  <si>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</si>
  <si>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</si>
  <si>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</si>
  <si>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</si>
  <si>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</si>
  <si>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</si>
  <si>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</si>
  <si>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</si>
  <si>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</si>
  <si>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</si>
  <si>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</si>
  <si>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</si>
  <si>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</si>
  <si>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</si>
  <si>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</si>
  <si>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</si>
  <si>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</si>
  <si>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</si>
  <si>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</si>
  <si>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</si>
  <si>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</si>
  <si>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</si>
  <si>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</si>
  <si>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</si>
  <si>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</si>
  <si>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</si>
  <si>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</si>
  <si>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</si>
  <si>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</si>
  <si>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</si>
  <si>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</si>
  <si>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</si>
  <si>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</si>
  <si>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</si>
  <si>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</si>
  <si>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</si>
  <si>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</si>
  <si>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</si>
  <si>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</si>
  <si>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</si>
  <si>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</si>
  <si>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</si>
  <si>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</si>
  <si>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</si>
  <si>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</si>
  <si>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</si>
  <si>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</si>
  <si>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</si>
  <si>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</si>
  <si>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</si>
  <si>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</si>
  <si>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</si>
  <si>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</si>
  <si>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</si>
  <si>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</si>
  <si>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</si>
  <si>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</si>
  <si>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</si>
  <si>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</si>
  <si>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</si>
  <si>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</si>
  <si>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</si>
  <si>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</si>
  <si>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</si>
  <si>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</si>
  <si>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</si>
  <si>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</si>
  <si>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</si>
  <si>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</si>
  <si>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</si>
  <si>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</si>
  <si>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</si>
  <si>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</si>
  <si>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</si>
  <si>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</si>
  <si>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</si>
  <si>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</si>
  <si>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</si>
  <si>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</si>
  <si>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</si>
  <si>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</si>
  <si>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</si>
  <si>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</si>
  <si>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</si>
  <si>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</si>
  <si>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</si>
  <si>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</si>
  <si>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</si>
  <si>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</si>
  <si>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</si>
  <si>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</si>
  <si>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</si>
  <si>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</si>
  <si>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</si>
  <si>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</si>
  <si>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</si>
  <si>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</si>
  <si>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</si>
  <si>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</si>
  <si>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</si>
  <si>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</si>
  <si>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</si>
  <si>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</si>
  <si>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</si>
  <si>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</si>
  <si>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</si>
  <si>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</si>
  <si>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</si>
  <si>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</si>
  <si>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</si>
  <si>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</si>
  <si>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</si>
  <si>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</si>
  <si>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</si>
  <si>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</si>
  <si>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</si>
  <si>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</si>
  <si>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</si>
  <si>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</si>
  <si>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</si>
  <si>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</si>
  <si>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</si>
  <si>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</si>
  <si>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</si>
  <si>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</si>
  <si>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</si>
  <si>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</si>
  <si>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</si>
  <si>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</si>
  <si>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</si>
  <si>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</si>
  <si>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</si>
  <si>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</si>
  <si>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</si>
  <si>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</si>
  <si>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</si>
  <si>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</si>
  <si>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</si>
  <si>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</si>
  <si>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</si>
  <si>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</si>
  <si>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</si>
  <si>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</si>
  <si>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</si>
  <si>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</si>
  <si>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</si>
  <si>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</si>
  <si>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</si>
  <si>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</si>
  <si>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</si>
  <si>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</si>
  <si>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</si>
  <si>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</si>
  <si>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</si>
  <si>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</si>
  <si>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</si>
  <si>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</si>
  <si>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</si>
  <si>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</si>
  <si>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</si>
  <si>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</si>
  <si>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</si>
  <si>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</si>
  <si>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</si>
  <si>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</si>
  <si>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</si>
  <si>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</si>
  <si>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</si>
  <si>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</si>
  <si>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</si>
  <si>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</si>
  <si>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</si>
  <si>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</si>
  <si>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</si>
  <si>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</si>
  <si>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</si>
  <si>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</si>
  <si>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</si>
  <si>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</si>
  <si>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</si>
  <si>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</si>
  <si>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</si>
  <si>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</si>
  <si>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</si>
  <si>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</si>
  <si>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</si>
  <si>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</si>
  <si>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</si>
  <si>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</si>
  <si>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</si>
  <si>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</si>
  <si>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</si>
  <si>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</si>
  <si>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</si>
  <si>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</si>
  <si>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</si>
  <si>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</si>
  <si>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</si>
  <si>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</si>
  <si>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</si>
  <si>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</si>
  <si>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</si>
  <si>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</si>
  <si>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</si>
  <si>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</si>
  <si>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</si>
  <si>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</si>
  <si>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</si>
  <si>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</si>
  <si>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</si>
  <si>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</si>
  <si>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</si>
  <si>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</si>
  <si>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</si>
  <si>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</si>
  <si>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</si>
  <si>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</si>
  <si>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</si>
  <si>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</si>
  <si>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</si>
  <si>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</si>
  <si>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</si>
  <si>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</si>
  <si>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</si>
  <si>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</si>
  <si>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</si>
  <si>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</si>
  <si>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</si>
  <si>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</si>
  <si>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</si>
  <si>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</si>
  <si>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</si>
  <si>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</si>
  <si>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</si>
  <si>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</si>
  <si>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</si>
  <si>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</si>
  <si>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</si>
  <si>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</si>
  <si>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</si>
  <si>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</si>
  <si>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</si>
  <si>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</si>
  <si>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</si>
  <si>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</si>
  <si>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</si>
  <si>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</si>
  <si>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</si>
  <si>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</si>
  <si>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</si>
  <si>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</si>
  <si>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</si>
  <si>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</si>
  <si>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</si>
  <si>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</si>
  <si>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</si>
  <si>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</si>
  <si>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</si>
  <si>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</si>
  <si>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</si>
  <si>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</si>
  <si>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</si>
  <si>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</si>
  <si>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</si>
  <si>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</si>
  <si>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</si>
  <si>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</si>
  <si>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</si>
  <si>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</si>
  <si>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</si>
  <si>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</si>
  <si>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</si>
  <si>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</si>
  <si>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</si>
  <si>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</si>
  <si>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</si>
  <si>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</si>
  <si>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</si>
  <si>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</si>
  <si>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</si>
  <si>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</si>
  <si>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</si>
  <si>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</si>
  <si>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</si>
  <si>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</si>
  <si>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</si>
  <si>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</si>
  <si>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</si>
  <si>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</si>
  <si>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</si>
  <si>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</si>
  <si>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</si>
  <si>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</si>
  <si>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</si>
  <si>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</si>
  <si>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</si>
  <si>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</si>
  <si>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</si>
  <si>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</si>
  <si>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</si>
  <si>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</si>
  <si>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</si>
  <si>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</si>
  <si>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</si>
  <si>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</si>
  <si>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</si>
  <si>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</si>
  <si>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</si>
  <si>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</si>
  <si>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</si>
  <si>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</si>
  <si>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</si>
  <si>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</si>
  <si>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</si>
  <si>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</si>
  <si>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</si>
  <si>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</si>
  <si>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</si>
  <si>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</si>
  <si>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</si>
  <si>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</si>
  <si>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</si>
  <si>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</si>
  <si>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</si>
  <si>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</si>
  <si>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</si>
  <si>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</si>
  <si>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</si>
  <si>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</si>
  <si>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</si>
  <si>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</si>
  <si>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</si>
  <si>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</si>
  <si>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</si>
  <si>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</si>
  <si>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</si>
  <si>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</si>
  <si>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</si>
  <si>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</si>
  <si>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</si>
  <si>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</si>
  <si>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</si>
  <si>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</si>
  <si>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</si>
  <si>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</si>
  <si>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</si>
  <si>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</si>
  <si>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</si>
  <si>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</si>
  <si>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</si>
  <si>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</si>
  <si>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</si>
  <si>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</si>
  <si>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</si>
  <si>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</si>
  <si>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</si>
  <si>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</si>
  <si>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</si>
  <si>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</si>
  <si>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</si>
  <si>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</si>
  <si>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</si>
  <si>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</si>
  <si>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</si>
  <si>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</si>
  <si>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</si>
  <si>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</si>
  <si>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</si>
  <si>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</si>
  <si>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</si>
  <si>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</si>
  <si>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</si>
  <si>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</si>
  <si>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</si>
  <si>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</si>
  <si>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</si>
  <si>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</si>
  <si>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</si>
  <si>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</si>
  <si>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</si>
  <si>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</si>
  <si>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</si>
  <si>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</si>
  <si>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</si>
  <si>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</si>
  <si>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</si>
  <si>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</si>
  <si>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</si>
  <si>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</si>
  <si>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</si>
  <si>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</si>
  <si>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</si>
  <si>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</si>
  <si>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</si>
  <si>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</si>
  <si>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</si>
  <si>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</si>
  <si>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</si>
  <si>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</si>
  <si>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</si>
  <si>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</si>
  <si>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</si>
  <si>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</si>
  <si>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</si>
  <si>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</si>
  <si>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</si>
  <si>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</si>
  <si>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</si>
  <si>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</si>
  <si>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</si>
  <si>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</si>
  <si>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</si>
  <si>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</si>
  <si>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</si>
  <si>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</si>
  <si>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</si>
  <si>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</si>
  <si>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</si>
  <si>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</si>
  <si>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</si>
  <si>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</si>
  <si>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</si>
  <si>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</si>
  <si>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</si>
  <si>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</si>
  <si>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</si>
  <si>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</si>
  <si>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</si>
  <si>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</si>
  <si>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</si>
  <si>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</si>
  <si>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</si>
  <si>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</si>
  <si>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</si>
  <si>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</si>
  <si>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</si>
  <si>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</si>
  <si>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</si>
  <si>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</si>
  <si>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</si>
  <si>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</si>
  <si>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</si>
  <si>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</si>
  <si>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</si>
  <si>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</si>
  <si>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</si>
  <si>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</si>
  <si>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</si>
  <si>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</si>
  <si>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</si>
  <si>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</si>
  <si>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</si>
  <si>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</si>
  <si>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</si>
  <si>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</si>
  <si>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</si>
  <si>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</si>
  <si>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</si>
  <si>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</si>
  <si>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</si>
  <si>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</si>
  <si>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</si>
  <si>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</si>
  <si>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</si>
  <si>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</si>
  <si>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</si>
  <si>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</si>
  <si>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</si>
  <si>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</si>
  <si>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</si>
  <si>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</si>
  <si>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</si>
  <si>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</si>
  <si>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</si>
  <si>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</si>
  <si>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</si>
  <si>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</si>
  <si>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</si>
  <si>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</si>
  <si>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</si>
  <si>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</si>
  <si>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</si>
  <si>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</si>
  <si>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</si>
  <si>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</si>
  <si>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</si>
  <si>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</si>
  <si>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</si>
  <si>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</si>
  <si>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</si>
  <si>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</si>
  <si>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</si>
  <si>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</si>
  <si>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</si>
  <si>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</si>
  <si>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</si>
  <si>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</si>
  <si>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</si>
  <si>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</si>
  <si>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</si>
  <si>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</si>
  <si>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</si>
  <si>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</si>
  <si>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</si>
  <si>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</si>
  <si>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</si>
  <si>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</si>
  <si>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</si>
  <si>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</si>
  <si>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</si>
  <si>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</si>
  <si>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</si>
  <si>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</si>
  <si>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</si>
  <si>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</si>
  <si>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</si>
  <si>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</si>
  <si>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</si>
  <si>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</si>
  <si>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</si>
  <si>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</si>
  <si>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</si>
  <si>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</si>
  <si>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</si>
  <si>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</si>
  <si>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</si>
  <si>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</si>
  <si>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</si>
  <si>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</si>
  <si>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</si>
  <si>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</si>
  <si>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</si>
  <si>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</si>
  <si>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</si>
  <si>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</si>
  <si>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</si>
  <si>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</si>
  <si>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</si>
  <si>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</si>
  <si>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</si>
  <si>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</si>
  <si>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</si>
  <si>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</si>
  <si>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</si>
  <si>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</si>
  <si>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</si>
  <si>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</si>
  <si>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</si>
  <si>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</si>
  <si>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</si>
  <si>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</si>
  <si>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</si>
  <si>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</si>
  <si>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</si>
  <si>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</si>
  <si>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</si>
  <si>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</si>
  <si>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</si>
  <si>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</si>
  <si>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</si>
  <si>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</si>
  <si>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</si>
  <si>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</si>
  <si>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</si>
  <si>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</si>
  <si>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</si>
  <si>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</si>
  <si>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</si>
  <si>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</si>
  <si>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</si>
  <si>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</si>
  <si>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</si>
  <si>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</si>
  <si>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</si>
  <si>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</si>
  <si>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</si>
  <si>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</si>
  <si>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</si>
  <si>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</si>
  <si>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</si>
  <si>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</si>
  <si>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</si>
  <si>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</si>
  <si>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</si>
  <si>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</si>
  <si>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</si>
  <si>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</si>
  <si>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</si>
  <si>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</si>
  <si>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</si>
  <si>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</si>
  <si>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</si>
  <si>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</si>
  <si>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</si>
  <si>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</si>
  <si>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</si>
  <si>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</si>
  <si>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</si>
  <si>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</si>
  <si>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</si>
  <si>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</si>
  <si>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</si>
  <si>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</si>
  <si>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</si>
  <si>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</si>
  <si>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</si>
  <si>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</si>
  <si>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</si>
  <si>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</si>
  <si>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</si>
  <si>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</si>
  <si>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</si>
  <si>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</si>
  <si>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</si>
  <si>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</si>
  <si>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</si>
  <si>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</si>
  <si>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</si>
  <si>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</si>
  <si>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</si>
  <si>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</si>
  <si>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</si>
  <si>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</si>
  <si>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</si>
  <si>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</si>
  <si>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</si>
  <si>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</si>
  <si>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</si>
  <si>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</si>
  <si>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</si>
  <si>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</si>
  <si>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</si>
  <si>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</si>
  <si>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</si>
  <si>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</si>
  <si>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</si>
  <si>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</si>
  <si>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</si>
  <si>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</si>
  <si>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</si>
  <si>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</si>
  <si>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</si>
  <si>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</si>
  <si>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</si>
  <si>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</si>
  <si>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</si>
  <si>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</si>
  <si>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</si>
  <si>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</si>
  <si>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</si>
  <si>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</si>
  <si>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</si>
  <si>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</si>
  <si>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</si>
  <si>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</si>
  <si>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</si>
  <si>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</si>
  <si>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</si>
  <si>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</si>
  <si>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</si>
  <si>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</si>
  <si>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</si>
  <si>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</si>
  <si>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</si>
  <si>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</si>
  <si>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</si>
  <si>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</si>
  <si>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</si>
  <si>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</si>
  <si>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</si>
  <si>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</si>
  <si>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</si>
  <si>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</si>
  <si>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</si>
  <si>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</si>
  <si>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</si>
  <si>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</si>
  <si>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</si>
  <si>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</si>
  <si>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</si>
  <si>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</si>
  <si>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</si>
  <si>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</si>
  <si>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</si>
  <si>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</si>
  <si>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</si>
  <si>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</si>
  <si>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</si>
  <si>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</si>
  <si>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</si>
  <si>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</si>
  <si>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</si>
  <si>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</si>
  <si>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</si>
  <si>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</si>
  <si>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</si>
  <si>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</si>
  <si>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</si>
  <si>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</si>
  <si>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</si>
  <si>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</si>
  <si>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</si>
  <si>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</si>
  <si>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</si>
  <si>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</si>
  <si>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</si>
  <si>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</si>
  <si>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</si>
  <si>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</si>
  <si>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</si>
  <si>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</si>
  <si>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</si>
  <si>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</si>
  <si>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</si>
  <si>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</si>
  <si>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</si>
  <si>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</si>
  <si>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</si>
  <si>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</si>
  <si>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</si>
  <si>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</si>
  <si>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</si>
  <si>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</si>
  <si>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</si>
  <si>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</si>
  <si>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</si>
  <si>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</si>
  <si>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</si>
  <si>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</si>
  <si>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</si>
  <si>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</si>
  <si>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</si>
  <si>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</si>
  <si>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</si>
  <si>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</si>
  <si>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</si>
  <si>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</si>
  <si>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</si>
  <si>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</si>
  <si>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</si>
  <si>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</si>
  <si>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</si>
  <si>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</si>
  <si>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</si>
  <si>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</si>
  <si>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</si>
  <si>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</si>
  <si>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</si>
  <si>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</si>
  <si>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</si>
  <si>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</si>
  <si>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</si>
  <si>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</si>
  <si>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</si>
  <si>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</si>
  <si>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</si>
  <si>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</si>
  <si>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</si>
  <si>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</si>
  <si>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</si>
  <si>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</si>
  <si>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</si>
  <si>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</si>
  <si>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</si>
  <si>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</si>
  <si>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</si>
  <si>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</si>
  <si>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</si>
  <si>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</si>
  <si>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</si>
  <si>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</si>
  <si>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</si>
  <si>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</si>
  <si>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</si>
  <si>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</si>
  <si>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</si>
  <si>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</si>
  <si>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</si>
  <si>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</si>
  <si>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</si>
  <si>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</si>
  <si>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</si>
  <si>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</si>
  <si>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</si>
  <si>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</si>
  <si>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</si>
  <si>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</si>
  <si>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</si>
  <si>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</si>
  <si>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</si>
  <si>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</si>
  <si>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</si>
  <si>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</si>
  <si>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</si>
  <si>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</si>
  <si>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</si>
  <si>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</si>
  <si>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</si>
  <si>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</si>
  <si>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</si>
  <si>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</si>
  <si>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</si>
  <si>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</si>
  <si>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</si>
  <si>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</si>
  <si>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</si>
  <si>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</si>
  <si>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</si>
  <si>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</si>
  <si>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</si>
  <si>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</si>
  <si>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</si>
  <si>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</si>
  <si>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</si>
  <si>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</si>
  <si>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</si>
  <si>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</si>
  <si>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</si>
  <si>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</si>
  <si>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</si>
  <si>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</si>
  <si>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</si>
  <si>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</si>
  <si>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</si>
  <si>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</si>
  <si>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</si>
  <si>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</si>
  <si>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</si>
  <si>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</si>
  <si>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</si>
  <si>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</si>
  <si>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</si>
  <si>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</si>
  <si>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</si>
  <si>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</si>
  <si>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</si>
  <si>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</si>
  <si>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</si>
  <si>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</si>
  <si>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</si>
  <si>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</si>
  <si>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</si>
  <si>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</si>
  <si>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</si>
  <si>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</si>
  <si>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</si>
  <si>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</si>
  <si>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</si>
  <si>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</si>
  <si>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</si>
  <si>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</si>
  <si>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</si>
  <si>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</si>
  <si>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</si>
  <si>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</si>
  <si>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</si>
  <si>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</si>
  <si>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</si>
  <si>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</si>
  <si>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</si>
  <si>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</si>
  <si>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</si>
  <si>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</si>
  <si>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</si>
  <si>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</si>
  <si>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</si>
  <si>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</si>
  <si>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</si>
  <si>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</si>
  <si>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</si>
  <si>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</si>
  <si>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</si>
  <si>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</si>
  <si>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</si>
  <si>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</si>
  <si>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</si>
  <si>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</si>
  <si>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</si>
  <si>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</si>
  <si>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</si>
  <si>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</si>
  <si>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</si>
  <si>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</si>
  <si>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</si>
  <si>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</si>
  <si>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</si>
  <si>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</si>
  <si>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</si>
  <si>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</si>
  <si>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</si>
  <si>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</si>
  <si>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</si>
  <si>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</si>
  <si>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</si>
  <si>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</si>
  <si>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</si>
  <si>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</si>
  <si>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</si>
  <si>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</si>
  <si>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</si>
  <si>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</si>
  <si>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</si>
  <si>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</si>
  <si>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</si>
  <si>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</si>
  <si>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</si>
  <si>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</si>
  <si>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</si>
  <si>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</si>
  <si>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</si>
  <si>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</si>
  <si>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</si>
  <si>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</si>
  <si>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</si>
  <si>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</si>
  <si>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</si>
  <si>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</si>
  <si>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</si>
  <si>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</si>
  <si>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</si>
  <si>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</si>
  <si>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</si>
  <si>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</si>
  <si>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</si>
  <si>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</si>
  <si>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</si>
  <si>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</si>
  <si>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</si>
  <si>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</si>
  <si>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</si>
  <si>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</si>
  <si>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</si>
  <si>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</si>
  <si>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</si>
  <si>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</si>
  <si>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</si>
  <si>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</si>
  <si>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</si>
  <si>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</si>
  <si>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</si>
  <si>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</si>
  <si>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</si>
  <si>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</si>
  <si>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</si>
  <si>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</si>
  <si>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</si>
  <si>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</si>
  <si>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</si>
  <si>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</si>
  <si>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</si>
  <si>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</si>
  <si>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</si>
  <si>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</si>
  <si>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</si>
  <si>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</si>
  <si>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</si>
  <si>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</si>
  <si>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</si>
  <si>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</si>
  <si>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</si>
  <si>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</si>
  <si>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</si>
  <si>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</si>
  <si>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</si>
  <si>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</si>
  <si>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</si>
  <si>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</si>
  <si>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</si>
  <si>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</si>
  <si>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</si>
  <si>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</si>
  <si>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</si>
  <si>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</si>
  <si>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</si>
  <si>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</si>
  <si>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</si>
  <si>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</si>
  <si>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</si>
  <si>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</si>
  <si>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</si>
  <si>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</si>
  <si>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</si>
  <si>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</si>
  <si>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</si>
  <si>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</si>
  <si>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</si>
  <si>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</si>
  <si>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</si>
  <si>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</si>
  <si>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</si>
  <si>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</si>
  <si>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</si>
  <si>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</si>
  <si>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</si>
  <si>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</si>
  <si>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</si>
  <si>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</si>
  <si>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</si>
  <si>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</si>
  <si>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</si>
  <si>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</si>
  <si>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</si>
  <si>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</si>
  <si>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</si>
  <si>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</si>
  <si>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</si>
  <si>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</si>
  <si>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</si>
  <si>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</si>
  <si>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</si>
  <si>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</si>
  <si>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</si>
  <si>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</si>
  <si>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</si>
  <si>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</si>
  <si>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</si>
  <si>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</si>
  <si>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</si>
  <si>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</si>
  <si>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</si>
  <si>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</si>
  <si>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</si>
  <si>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</si>
  <si>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</si>
  <si>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</si>
  <si>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</si>
  <si>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</si>
  <si>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</si>
  <si>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</si>
  <si>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</si>
  <si>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</si>
  <si>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</si>
  <si>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</si>
  <si>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</si>
  <si>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</si>
  <si>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</si>
  <si>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</si>
  <si>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</si>
  <si>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</si>
  <si>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</si>
  <si>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</si>
  <si>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</si>
  <si>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</si>
  <si>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</si>
  <si>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</si>
  <si>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</si>
  <si>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</si>
  <si>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</si>
  <si>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</si>
  <si>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</si>
  <si>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</si>
  <si>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</si>
  <si>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</si>
  <si>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</si>
  <si>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</si>
  <si>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</si>
  <si>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</si>
  <si>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</si>
  <si>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</si>
  <si>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</si>
  <si>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</si>
  <si>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</si>
  <si>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</si>
  <si>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</si>
  <si>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</si>
  <si>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</si>
  <si>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</si>
  <si>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</si>
  <si>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</si>
  <si>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</si>
  <si>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</si>
  <si>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</si>
  <si>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</si>
  <si>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</si>
  <si>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</si>
  <si>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</si>
  <si>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</si>
  <si>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</si>
  <si>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</si>
  <si>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</si>
  <si>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</si>
  <si>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</si>
  <si>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</si>
  <si>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</si>
  <si>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</si>
  <si>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</si>
  <si>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</si>
  <si>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</si>
  <si>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</si>
  <si>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</si>
  <si>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</si>
  <si>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</si>
  <si>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</si>
  <si>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</si>
  <si>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</si>
  <si>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</si>
  <si>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</si>
  <si>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</si>
  <si>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</si>
  <si>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</si>
  <si>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</si>
  <si>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</si>
  <si>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</si>
  <si>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</si>
  <si>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</si>
  <si>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</si>
  <si>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</si>
  <si>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</si>
  <si>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</si>
  <si>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</si>
  <si>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</si>
  <si>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</si>
  <si>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</si>
  <si>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</si>
  <si>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</si>
  <si>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</si>
  <si>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</si>
  <si>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</si>
  <si>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</si>
  <si>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</si>
  <si>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</si>
  <si>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</si>
  <si>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</si>
  <si>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</si>
  <si>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</si>
  <si>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</si>
  <si>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</si>
  <si>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</si>
  <si>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</si>
  <si>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</si>
  <si>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</si>
  <si>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</si>
  <si>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</si>
  <si>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</si>
  <si>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</si>
  <si>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</si>
  <si>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</si>
  <si>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</si>
  <si>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</si>
  <si>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</si>
  <si>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</si>
  <si>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</si>
  <si>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</si>
  <si>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</si>
  <si>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</si>
  <si>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</si>
  <si>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</si>
  <si>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</si>
  <si>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</si>
  <si>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</si>
  <si>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</si>
  <si>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</si>
  <si>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</si>
  <si>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</si>
  <si>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</si>
  <si>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</si>
  <si>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</si>
  <si>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</si>
  <si>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</si>
  <si>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</si>
  <si>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</si>
  <si>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</si>
  <si>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</si>
  <si>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</si>
  <si>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</si>
  <si>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</si>
  <si>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</si>
  <si>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</si>
  <si>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</si>
  <si>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</si>
  <si>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</si>
  <si>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</si>
  <si>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</si>
  <si>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</si>
  <si>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</si>
  <si>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</si>
  <si>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</si>
  <si>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</si>
  <si>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</si>
  <si>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</si>
  <si>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</si>
  <si>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</si>
  <si>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</si>
  <si>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</si>
  <si>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</si>
  <si>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</si>
  <si>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</si>
  <si>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</si>
  <si>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</si>
  <si>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</si>
  <si>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</si>
  <si>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</si>
  <si>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</si>
  <si>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</si>
  <si>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</si>
  <si>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</si>
  <si>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</si>
  <si>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</si>
  <si>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</si>
  <si>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</si>
  <si>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</si>
  <si>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</si>
  <si>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</si>
  <si>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</si>
  <si>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</si>
  <si>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</si>
  <si>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</si>
  <si>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</si>
  <si>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</si>
  <si>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</si>
  <si>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</si>
  <si>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</si>
  <si>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</si>
  <si>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</si>
  <si>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</si>
  <si>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</si>
  <si>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</si>
  <si>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</si>
  <si>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</si>
  <si>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</si>
  <si>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</si>
  <si>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</si>
  <si>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</si>
  <si>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</si>
  <si>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</si>
  <si>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</si>
  <si>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</si>
  <si>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</si>
  <si>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</si>
  <si>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</si>
  <si>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</si>
  <si>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</si>
  <si>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</si>
  <si>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</si>
  <si>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</si>
  <si>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</si>
  <si>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</si>
  <si>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</si>
  <si>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</si>
  <si>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</si>
  <si>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</si>
  <si>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</si>
  <si>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</si>
  <si>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</si>
  <si>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</si>
  <si>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</si>
  <si>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</si>
  <si>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</si>
  <si>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</si>
  <si>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</si>
  <si>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</si>
  <si>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</si>
  <si>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</si>
  <si>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</si>
  <si>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</si>
  <si>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</si>
  <si>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</si>
  <si>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</si>
  <si>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</si>
  <si>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</si>
  <si>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</si>
  <si>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</si>
  <si>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</si>
  <si>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</si>
  <si>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</si>
  <si>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</si>
  <si>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</si>
  <si>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</si>
  <si>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</si>
  <si>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</si>
  <si>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</si>
  <si>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</si>
  <si>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</si>
  <si>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</si>
  <si>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</si>
  <si>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</si>
  <si>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</si>
  <si>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</si>
  <si>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</si>
  <si>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</si>
  <si>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</si>
  <si>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</si>
  <si>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</si>
  <si>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</si>
  <si>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</si>
  <si>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</si>
  <si>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</si>
  <si>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</si>
  <si>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</si>
  <si>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</si>
  <si>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</si>
  <si>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</si>
  <si>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</si>
  <si>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</si>
  <si>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</si>
  <si>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</si>
  <si>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</si>
  <si>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</si>
  <si>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</si>
  <si>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</si>
  <si>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</si>
  <si>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</si>
  <si>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</si>
  <si>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</si>
  <si>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</si>
  <si>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</si>
  <si>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</si>
  <si>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</si>
  <si>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</si>
  <si>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</si>
  <si>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</si>
  <si>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</si>
  <si>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</si>
  <si>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</si>
  <si>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</si>
  <si>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</si>
  <si>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</si>
  <si>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</si>
  <si>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</si>
  <si>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</si>
  <si>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</si>
  <si>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</si>
  <si>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</si>
  <si>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</si>
  <si>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</si>
  <si>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</si>
  <si>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</si>
  <si>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</si>
  <si>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</si>
  <si>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</si>
  <si>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</si>
  <si>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</si>
  <si>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</si>
  <si>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</si>
  <si>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</si>
  <si>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</si>
  <si>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</si>
  <si>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</si>
  <si>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</si>
  <si>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</si>
  <si>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</si>
  <si>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</si>
  <si>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</si>
  <si>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</si>
  <si>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</si>
  <si>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</si>
  <si>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</si>
  <si>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</si>
  <si>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</si>
  <si>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</si>
  <si>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</si>
  <si>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</si>
  <si>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</si>
  <si>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</si>
  <si>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</si>
  <si>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</si>
  <si>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</si>
  <si>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</si>
  <si>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</si>
  <si>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</si>
  <si>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</si>
  <si>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</si>
  <si>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</si>
  <si>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</si>
  <si>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</si>
  <si>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</si>
  <si>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</si>
  <si>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</si>
  <si>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</si>
  <si>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</si>
  <si>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</si>
  <si>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</si>
  <si>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</si>
  <si>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</si>
  <si>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</si>
  <si>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</si>
  <si>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</si>
  <si>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</si>
  <si>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</si>
  <si>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</si>
  <si>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</si>
  <si>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</si>
  <si>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</si>
  <si>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</si>
  <si>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</si>
  <si>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</si>
  <si>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</si>
  <si>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</si>
  <si>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</si>
  <si>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</si>
  <si>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</si>
  <si>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</si>
  <si>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</si>
  <si>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</si>
  <si>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</si>
  <si>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</si>
  <si>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</si>
  <si>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</si>
  <si>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</si>
  <si>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</si>
  <si>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</si>
  <si>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</si>
  <si>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</si>
  <si>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</si>
  <si>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</si>
  <si>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</si>
  <si>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</si>
  <si>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</si>
  <si>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</si>
  <si>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</si>
  <si>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</si>
  <si>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</si>
  <si>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</si>
  <si>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</si>
  <si>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</si>
  <si>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</si>
  <si>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</si>
  <si>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</si>
  <si>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</si>
  <si>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</si>
  <si>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</si>
  <si>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</si>
  <si>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</si>
  <si>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</si>
  <si>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</si>
  <si>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</si>
  <si>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</si>
  <si>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</si>
  <si>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</si>
  <si>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</si>
  <si>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</si>
  <si>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</si>
  <si>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</si>
  <si>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</si>
  <si>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</si>
  <si>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</si>
  <si>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</si>
  <si>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</si>
  <si>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</si>
  <si>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</si>
  <si>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</si>
  <si>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</si>
  <si>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</si>
  <si>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</si>
  <si>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</si>
  <si>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</si>
  <si>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</si>
  <si>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</si>
  <si>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</si>
  <si>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</si>
  <si>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</si>
  <si>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</si>
  <si>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</si>
  <si>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</si>
  <si>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</si>
  <si>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</si>
  <si>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</si>
  <si>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</si>
  <si>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</si>
  <si>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</si>
  <si>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</si>
  <si>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</si>
  <si>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</si>
  <si>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</si>
  <si>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</si>
  <si>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</si>
  <si>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</si>
  <si>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</si>
  <si>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</si>
  <si>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</si>
  <si>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</si>
  <si>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</si>
  <si>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</si>
  <si>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</si>
  <si>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</si>
  <si>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</si>
  <si>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</si>
  <si>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</si>
  <si>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</si>
  <si>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</si>
  <si>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</si>
  <si>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</si>
  <si>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</si>
  <si>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</si>
  <si>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</si>
  <si>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</si>
  <si>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</si>
  <si>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</si>
  <si>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</si>
  <si>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</si>
  <si>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</si>
  <si>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</si>
  <si>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</si>
  <si>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</si>
  <si>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</si>
  <si>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</si>
  <si>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</si>
  <si>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</si>
  <si>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</si>
  <si>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</si>
  <si>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</si>
  <si>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</si>
  <si>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</si>
  <si>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</si>
  <si>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</si>
  <si>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</si>
  <si>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</si>
  <si>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</si>
  <si>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</si>
  <si>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</si>
  <si>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</si>
  <si>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</si>
  <si>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</si>
  <si>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</si>
  <si>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</si>
  <si>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</si>
  <si>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</si>
  <si>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</si>
  <si>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</si>
  <si>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</si>
  <si>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</si>
  <si>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</si>
  <si>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</si>
  <si>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</si>
  <si>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</si>
  <si>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</si>
  <si>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</si>
  <si>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</si>
  <si>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</si>
  <si>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</si>
  <si>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</si>
  <si>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</si>
  <si>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</si>
  <si>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</si>
  <si>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</si>
  <si>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</si>
  <si>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</si>
  <si>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</si>
  <si>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</si>
  <si>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</si>
  <si>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</si>
  <si>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</si>
  <si>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</si>
  <si>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</si>
  <si>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</si>
  <si>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</si>
  <si>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</si>
  <si>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</si>
  <si>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</si>
  <si>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</si>
  <si>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</si>
  <si>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</si>
  <si>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</si>
  <si>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</si>
  <si>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</si>
  <si>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</si>
  <si>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</si>
  <si>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</si>
  <si>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</si>
  <si>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</si>
  <si>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</si>
  <si>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</si>
  <si>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</si>
  <si>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</si>
  <si>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</si>
  <si>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</si>
  <si>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</si>
  <si>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</si>
  <si>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</si>
  <si>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</si>
  <si>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</si>
  <si>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</si>
  <si>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</si>
  <si>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</si>
  <si>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</si>
  <si>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</si>
  <si>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</si>
  <si>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</si>
  <si>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</si>
  <si>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</si>
  <si>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</si>
  <si>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</si>
  <si>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</si>
  <si>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</si>
  <si>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</si>
  <si>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</si>
  <si>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</si>
  <si>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</si>
  <si>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</si>
  <si>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</si>
  <si>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</si>
  <si>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</si>
  <si>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</si>
  <si>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</si>
  <si>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</si>
  <si>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</si>
  <si>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</si>
  <si>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</si>
  <si>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</si>
  <si>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</si>
  <si>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</si>
  <si>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</si>
  <si>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</si>
  <si>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</si>
  <si>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</si>
  <si>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</si>
  <si>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</si>
  <si>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</si>
  <si>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</si>
  <si>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</si>
  <si>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</si>
  <si>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</si>
  <si>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</si>
  <si>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</si>
  <si>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</si>
  <si>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</si>
  <si>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</si>
  <si>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</si>
  <si>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</si>
  <si>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</si>
  <si>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</si>
  <si>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</si>
  <si>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</si>
  <si>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</si>
  <si>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</si>
  <si>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</si>
  <si>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</si>
  <si>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</si>
  <si>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</si>
  <si>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</si>
  <si>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</si>
  <si>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</si>
  <si>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</si>
  <si>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</si>
  <si>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</si>
  <si>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</si>
  <si>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</si>
  <si>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</si>
  <si>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</si>
  <si>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</si>
  <si>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</si>
  <si>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</si>
  <si>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</si>
  <si>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</si>
  <si>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</si>
  <si>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</si>
  <si>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</si>
  <si>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</si>
  <si>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</si>
  <si>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</si>
  <si>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</si>
  <si>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</si>
  <si>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</si>
  <si>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</si>
  <si>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</si>
  <si>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</si>
  <si>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</si>
  <si>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</si>
  <si>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</si>
  <si>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</si>
  <si>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</si>
  <si>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</si>
  <si>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</si>
  <si>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</si>
  <si>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</si>
  <si>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</si>
  <si>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</si>
  <si>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</si>
  <si>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</si>
  <si>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</si>
  <si>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</si>
  <si>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</si>
  <si>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</si>
  <si>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</si>
  <si>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</si>
  <si>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</si>
  <si>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</si>
  <si>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</si>
  <si>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</si>
  <si>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</si>
  <si>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</si>
  <si>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</si>
  <si>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</si>
  <si>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</si>
  <si>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</si>
  <si>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</si>
  <si>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</si>
  <si>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</si>
  <si>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</si>
  <si>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</si>
  <si>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</si>
  <si>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</si>
  <si>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</si>
  <si>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</si>
  <si>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</si>
  <si>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</si>
  <si>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</si>
  <si>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</si>
  <si>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</si>
  <si>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</si>
  <si>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</si>
  <si>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</si>
  <si>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</si>
  <si>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</si>
  <si>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</si>
  <si>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</si>
  <si>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</si>
  <si>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</si>
  <si>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</si>
  <si>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</si>
  <si>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</si>
  <si>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</si>
  <si>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</si>
  <si>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</si>
  <si>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</si>
  <si>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</si>
  <si>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</si>
  <si>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</si>
  <si>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</si>
  <si>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</si>
  <si>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</si>
  <si>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</si>
  <si>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</si>
  <si>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</si>
  <si>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</si>
  <si>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</si>
  <si>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</si>
  <si>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</si>
  <si>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</si>
  <si>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</si>
  <si>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</si>
  <si>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</si>
  <si>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</si>
  <si>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</si>
  <si>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</si>
  <si>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</si>
  <si>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</si>
  <si>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</si>
  <si>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</si>
  <si>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</si>
  <si>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</si>
  <si>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</si>
  <si>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</si>
  <si>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</si>
  <si>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</si>
  <si>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</si>
  <si>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</si>
  <si>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</si>
  <si>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</si>
  <si>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</si>
  <si>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</si>
  <si>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</si>
  <si>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</si>
  <si>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</si>
  <si>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</si>
  <si>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</si>
  <si>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</si>
  <si>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</si>
  <si>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</si>
  <si>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</si>
  <si>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</si>
  <si>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</si>
  <si>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</si>
  <si>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</si>
  <si>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</si>
  <si>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</si>
  <si>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</si>
  <si>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</si>
  <si>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</si>
  <si>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</si>
  <si>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</si>
  <si>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</si>
  <si>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</si>
  <si>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</si>
  <si>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</si>
  <si>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</si>
  <si>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</si>
  <si>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</si>
  <si>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</si>
  <si>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</si>
  <si>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</si>
  <si>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</si>
  <si>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</si>
  <si>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</si>
  <si>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</si>
  <si>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</si>
  <si>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</si>
  <si>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</si>
  <si>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</si>
  <si>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</si>
  <si>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</si>
  <si>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</si>
  <si>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</si>
  <si>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</si>
  <si>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</si>
  <si>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</si>
  <si>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</si>
  <si>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</si>
  <si>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</si>
  <si>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</si>
  <si>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</si>
  <si>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</si>
  <si>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</si>
  <si>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</si>
  <si>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</si>
  <si>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</si>
  <si>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</si>
  <si>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</si>
  <si>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</si>
  <si>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</si>
  <si>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</si>
  <si>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</si>
  <si>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</si>
  <si>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</si>
  <si>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</si>
  <si>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</si>
  <si>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</si>
  <si>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</si>
  <si>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</si>
  <si>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</si>
  <si>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</si>
  <si>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</si>
  <si>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</si>
  <si>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</si>
  <si>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</si>
  <si>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</si>
  <si>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</si>
  <si>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</si>
  <si>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</si>
  <si>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</si>
  <si>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</si>
  <si>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</si>
  <si>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</si>
  <si>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</si>
  <si>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</si>
  <si>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</si>
  <si>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</si>
  <si>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</si>
  <si>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</si>
  <si>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</si>
  <si>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</si>
  <si>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</si>
  <si>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</si>
  <si>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</si>
  <si>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</si>
  <si>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</si>
  <si>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</si>
  <si>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</si>
  <si>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</si>
  <si>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</si>
  <si>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</si>
  <si>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</si>
  <si>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</si>
  <si>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</si>
  <si>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</si>
  <si>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</si>
  <si>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</si>
  <si>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</si>
  <si>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</si>
  <si>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</si>
  <si>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</si>
  <si>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</si>
  <si>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</si>
  <si>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</si>
  <si>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</si>
  <si>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</si>
  <si>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</si>
  <si>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</si>
  <si>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</si>
  <si>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</si>
  <si>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</si>
  <si>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</si>
  <si>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</si>
  <si>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</si>
  <si>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</si>
  <si>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</si>
  <si>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</si>
  <si>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</si>
  <si>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</si>
  <si>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</si>
  <si>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</si>
  <si>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</si>
  <si>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</si>
  <si>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</si>
  <si>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</si>
  <si>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</si>
  <si>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</si>
  <si>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</si>
  <si>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</si>
  <si>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</si>
  <si>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</si>
  <si>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</si>
  <si>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</si>
  <si>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</si>
  <si>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</si>
  <si>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</si>
  <si>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</si>
  <si>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</si>
  <si>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</si>
  <si>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</si>
  <si>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</si>
  <si>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</si>
  <si>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</si>
  <si>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</si>
  <si>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</si>
  <si>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</si>
  <si>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</si>
  <si>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</si>
  <si>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</si>
  <si>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</si>
  <si>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</si>
  <si>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</si>
  <si>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</si>
  <si>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</si>
  <si>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</si>
  <si>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</si>
  <si>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</si>
  <si>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</si>
  <si>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</si>
  <si>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</si>
  <si>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</si>
  <si>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</si>
  <si>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</si>
  <si>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</si>
  <si>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</si>
  <si>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</si>
  <si>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</si>
  <si>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</si>
  <si>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</si>
  <si>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</si>
  <si>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</si>
  <si>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</si>
  <si>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</si>
  <si>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</si>
  <si>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</si>
  <si>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</si>
  <si>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</si>
  <si>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</si>
  <si>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</si>
  <si>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</si>
  <si>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</si>
  <si>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</si>
  <si>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</si>
  <si>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</si>
  <si>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</si>
  <si>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</si>
  <si>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</si>
  <si>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</si>
  <si>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</si>
  <si>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</si>
  <si>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</si>
  <si>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</si>
  <si>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</si>
  <si>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</si>
  <si>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</si>
  <si>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</si>
  <si>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</si>
  <si>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</si>
  <si>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</si>
  <si>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</si>
  <si>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</si>
  <si>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</si>
  <si>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</si>
  <si>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</si>
  <si>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</si>
  <si>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</si>
  <si>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</si>
  <si>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</si>
  <si>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</si>
  <si>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</si>
  <si>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</si>
  <si>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</si>
  <si>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</si>
  <si>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</si>
  <si>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</si>
  <si>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</si>
  <si>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</si>
  <si>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</si>
  <si>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</si>
  <si>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</si>
  <si>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</si>
  <si>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</si>
  <si>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</si>
  <si>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</si>
  <si>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</si>
  <si>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</si>
  <si>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</si>
  <si>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</si>
  <si>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</si>
  <si>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</si>
  <si>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</si>
  <si>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</si>
  <si>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</si>
  <si>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</si>
  <si>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</si>
  <si>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</si>
  <si>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</si>
  <si>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</si>
  <si>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</si>
  <si>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</si>
  <si>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</si>
  <si>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</si>
  <si>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</si>
  <si>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</si>
  <si>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</si>
  <si>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</si>
  <si>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</si>
  <si>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</si>
  <si>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</si>
  <si>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</si>
  <si>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</si>
  <si>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</si>
  <si>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</si>
  <si>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</si>
  <si>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</si>
  <si>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</si>
  <si>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</si>
  <si>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</si>
  <si>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</si>
  <si>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</si>
  <si>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</si>
  <si>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</si>
  <si>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</si>
  <si>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</si>
  <si>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</si>
  <si>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</si>
  <si>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</si>
  <si>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</si>
  <si>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</si>
  <si>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</si>
  <si>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</si>
  <si>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</si>
  <si>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</si>
  <si>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</si>
  <si>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</si>
  <si>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</si>
  <si>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</si>
  <si>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</si>
  <si>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</si>
  <si>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</si>
  <si>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</si>
  <si>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</si>
  <si>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</si>
  <si>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</si>
  <si>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</si>
  <si>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</si>
  <si>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</si>
  <si>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</si>
  <si>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</si>
  <si>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</si>
  <si>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</si>
  <si>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</si>
  <si>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</si>
  <si>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</si>
  <si>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</si>
  <si>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</si>
  <si>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</si>
  <si>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</si>
  <si>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</si>
  <si>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</si>
  <si>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</si>
  <si>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</si>
  <si>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</si>
  <si>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</si>
  <si>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</si>
  <si>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</si>
  <si>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</si>
  <si>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</si>
  <si>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</si>
  <si>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</si>
  <si>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</si>
  <si>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</si>
  <si>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</si>
  <si>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</si>
  <si>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</si>
  <si>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</si>
  <si>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</si>
  <si>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</si>
  <si>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</si>
  <si>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</si>
  <si>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</si>
  <si>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</si>
  <si>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</si>
  <si>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</si>
  <si>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</si>
  <si>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</si>
  <si>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</si>
  <si>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</si>
  <si>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</si>
  <si>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</si>
  <si>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</si>
  <si>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</si>
  <si>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</si>
  <si>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</si>
  <si>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</si>
  <si>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</si>
  <si>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</si>
  <si>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</si>
  <si>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</si>
  <si>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</si>
  <si>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</si>
  <si>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</si>
  <si>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</si>
  <si>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</si>
  <si>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</si>
  <si>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</si>
  <si>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</si>
  <si>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</si>
  <si>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</si>
  <si>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</si>
  <si>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</si>
  <si>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</si>
  <si>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</si>
  <si>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</si>
  <si>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</si>
  <si>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</si>
  <si>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</si>
  <si>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</si>
  <si>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</si>
  <si>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</si>
  <si>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</si>
  <si>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</si>
  <si>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</si>
  <si>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</si>
  <si>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</si>
  <si>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</si>
  <si>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</si>
  <si>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</si>
  <si>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</si>
  <si>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</si>
  <si>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</si>
  <si>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</si>
  <si>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</si>
  <si>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</si>
  <si>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</si>
  <si>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</si>
  <si>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</si>
  <si>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</si>
  <si>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</si>
  <si>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</si>
  <si>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</si>
  <si>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</si>
  <si>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</si>
  <si>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</si>
  <si>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</si>
  <si>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</si>
  <si>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</si>
  <si>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</si>
  <si>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</si>
  <si>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</si>
  <si>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</si>
  <si>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</si>
  <si>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</si>
  <si>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</si>
  <si>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</si>
  <si>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</si>
  <si>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</si>
  <si>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</si>
  <si>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</si>
  <si>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</si>
  <si>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</si>
  <si>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</si>
  <si>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</si>
  <si>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</si>
  <si>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</si>
  <si>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</si>
  <si>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</si>
  <si>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</si>
  <si>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</si>
  <si>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</si>
  <si>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</si>
  <si>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</si>
  <si>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</si>
  <si>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</si>
  <si>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</si>
  <si>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</si>
  <si>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</si>
  <si>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</si>
  <si>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</si>
  <si>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</si>
  <si>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</si>
  <si>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</si>
  <si>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</si>
  <si>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</si>
  <si>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</si>
  <si>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</si>
  <si>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</si>
  <si>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</si>
  <si>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</si>
  <si>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</si>
  <si>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</si>
  <si>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</si>
  <si>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</si>
  <si>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</si>
  <si>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</si>
  <si>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</si>
  <si>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</si>
  <si>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</si>
  <si>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</si>
  <si>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</si>
  <si>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</si>
  <si>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</si>
  <si>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</si>
  <si>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</si>
  <si>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</si>
  <si>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</si>
  <si>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</si>
  <si>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</si>
  <si>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</si>
  <si>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</si>
  <si>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</si>
  <si>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</si>
  <si>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</si>
  <si>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</si>
  <si>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</si>
  <si>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</si>
  <si>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</si>
  <si>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</si>
  <si>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</si>
  <si>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</si>
  <si>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</si>
  <si>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</si>
  <si>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</si>
  <si>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</si>
  <si>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</si>
  <si>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</si>
  <si>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</si>
  <si>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</si>
  <si>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</si>
  <si>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</si>
  <si>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</si>
  <si>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</si>
  <si>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</si>
  <si>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</si>
  <si>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</si>
  <si>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</si>
  <si>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</si>
  <si>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</si>
  <si>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</si>
  <si>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</si>
  <si>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</si>
  <si>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</si>
  <si>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</si>
  <si>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</si>
  <si>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</si>
  <si>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</si>
  <si>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</si>
  <si>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</si>
  <si>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</si>
  <si>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</si>
  <si>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</si>
  <si>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</si>
  <si>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</si>
  <si>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</si>
  <si>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</si>
  <si>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</si>
  <si>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</si>
  <si>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</si>
  <si>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</si>
  <si>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</si>
  <si>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</si>
  <si>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</si>
  <si>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</si>
  <si>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</si>
  <si>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</si>
  <si>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</si>
  <si>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</si>
  <si>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</si>
  <si>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</si>
  <si>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</si>
  <si>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</si>
  <si>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</si>
  <si>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</si>
  <si>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</si>
  <si>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</si>
  <si>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</si>
  <si>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</si>
  <si>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</si>
  <si>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</si>
  <si>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</si>
  <si>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</si>
  <si>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</si>
  <si>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</si>
  <si>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</si>
  <si>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</si>
  <si>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</si>
  <si>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</si>
  <si>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</si>
  <si>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</si>
  <si>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</si>
  <si>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</si>
  <si>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</si>
  <si>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</si>
  <si>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</si>
  <si>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</si>
  <si>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</si>
  <si>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</si>
  <si>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</si>
  <si>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</si>
  <si>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</si>
  <si>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</si>
  <si>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</si>
  <si>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</si>
  <si>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</si>
  <si>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</si>
  <si>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</si>
  <si>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</si>
  <si>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</si>
  <si>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</si>
  <si>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</si>
  <si>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</si>
  <si>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</si>
  <si>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</si>
  <si>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</si>
  <si>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</si>
  <si>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</si>
  <si>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</si>
  <si>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</si>
  <si>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</si>
  <si>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</si>
  <si>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</si>
  <si>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</si>
  <si>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</si>
  <si>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</si>
  <si>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</si>
  <si>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</si>
  <si>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</si>
  <si>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</si>
  <si>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</si>
  <si>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</si>
  <si>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</si>
  <si>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</si>
  <si>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</si>
  <si>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</si>
  <si>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</si>
  <si>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</si>
  <si>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</si>
  <si>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</si>
  <si>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</si>
  <si>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</si>
  <si>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</si>
  <si>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</si>
  <si>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</si>
  <si>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</si>
  <si>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</si>
  <si>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</si>
  <si>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</si>
  <si>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</si>
  <si>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</si>
  <si>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</si>
  <si>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</si>
  <si>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</si>
  <si>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</si>
  <si>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</si>
  <si>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</si>
  <si>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</si>
  <si>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</si>
  <si>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</si>
  <si>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</si>
  <si>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</si>
  <si>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</si>
  <si>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</si>
  <si>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</si>
  <si>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</si>
  <si>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</si>
  <si>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</si>
  <si>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</si>
  <si>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</si>
  <si>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</si>
  <si>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</si>
  <si>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</si>
  <si>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</si>
  <si>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</si>
  <si>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</si>
  <si>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</si>
  <si>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</si>
  <si>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</si>
  <si>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</si>
  <si>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</si>
  <si>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</si>
  <si>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</si>
  <si>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</si>
  <si>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</si>
  <si>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</si>
  <si>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</si>
  <si>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</si>
  <si>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</si>
  <si>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</si>
  <si>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</si>
  <si>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</si>
  <si>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</si>
  <si>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</si>
  <si>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</si>
  <si>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</si>
  <si>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</si>
  <si>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</si>
  <si>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</si>
  <si>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</si>
  <si>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</si>
  <si>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</si>
  <si>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</si>
  <si>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</si>
  <si>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</si>
  <si>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</si>
  <si>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</si>
  <si>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</si>
  <si>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</si>
  <si>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</si>
  <si>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</si>
  <si>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</si>
  <si>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</si>
  <si>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</si>
  <si>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</si>
  <si>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</si>
  <si>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</si>
  <si>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</si>
  <si>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</si>
  <si>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</si>
  <si>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</si>
  <si>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</si>
  <si>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</si>
  <si>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</si>
  <si>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</si>
  <si>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</si>
  <si>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</si>
  <si>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</si>
  <si>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</si>
  <si>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</si>
  <si>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</si>
  <si>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</si>
  <si>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</si>
  <si>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</si>
  <si>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</si>
  <si>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</si>
  <si>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</si>
  <si>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</si>
  <si>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</si>
  <si>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</si>
  <si>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</si>
  <si>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</si>
  <si>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</si>
  <si>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</si>
  <si>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</si>
  <si>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</si>
  <si>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</si>
  <si>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</si>
  <si>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</si>
  <si>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</si>
  <si>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</si>
  <si>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</si>
  <si>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</si>
  <si>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</si>
  <si>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</si>
  <si>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</si>
  <si>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</si>
  <si>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</si>
  <si>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</si>
  <si>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</si>
  <si>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</si>
  <si>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</si>
  <si>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</si>
  <si>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</si>
  <si>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</si>
  <si>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</si>
  <si>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</si>
  <si>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</si>
  <si>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</si>
  <si>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</si>
  <si>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</si>
  <si>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</si>
  <si>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</si>
  <si>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</si>
  <si>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</si>
  <si>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</si>
  <si>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</si>
  <si>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</si>
  <si>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</si>
  <si>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</si>
  <si>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</si>
  <si>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</si>
  <si>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</si>
  <si>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</si>
  <si>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</si>
  <si>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</si>
  <si>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</si>
  <si>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</si>
  <si>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</si>
  <si>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</si>
  <si>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</si>
  <si>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</si>
  <si>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</si>
  <si>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</si>
  <si>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</si>
  <si>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</si>
  <si>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</si>
  <si>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</si>
  <si>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</si>
  <si>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</si>
  <si>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</si>
  <si>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</si>
  <si>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</si>
  <si>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</si>
  <si>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</si>
  <si>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</si>
  <si>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</si>
  <si>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</si>
  <si>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</si>
  <si>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</si>
  <si>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</si>
  <si>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</si>
  <si>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</si>
  <si>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</si>
  <si>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</si>
  <si>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</si>
  <si>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</si>
  <si>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</si>
  <si>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</si>
  <si>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</si>
  <si>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</si>
  <si>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</si>
  <si>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</si>
  <si>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</si>
  <si>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</si>
  <si>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</si>
  <si>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</si>
  <si>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</si>
  <si>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</si>
  <si>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</si>
  <si>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</si>
  <si>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</si>
  <si>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</si>
  <si>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</si>
  <si>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</si>
  <si>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</si>
  <si>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</si>
  <si>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</si>
  <si>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</si>
  <si>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</si>
  <si>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</si>
  <si>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</si>
  <si>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</si>
  <si>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</si>
  <si>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</si>
  <si>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</si>
  <si>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</si>
  <si>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</si>
  <si>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</si>
  <si>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</si>
  <si>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</si>
  <si>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</si>
  <si>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</si>
  <si>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</si>
  <si>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</si>
  <si>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</si>
  <si>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</si>
  <si>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</si>
  <si>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</si>
  <si>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</si>
  <si>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</si>
  <si>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</si>
  <si>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</si>
  <si>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</si>
  <si>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</si>
  <si>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</si>
  <si>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</si>
  <si>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</si>
  <si>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</si>
  <si>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</si>
  <si>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</si>
  <si>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</si>
  <si>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</si>
  <si>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</si>
  <si>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</si>
  <si>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</si>
  <si>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</si>
  <si>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</si>
  <si>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</si>
  <si>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</si>
  <si>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</si>
  <si>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</si>
  <si>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</si>
  <si>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</si>
  <si>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</si>
  <si>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</si>
  <si>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</si>
  <si>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</si>
  <si>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</si>
  <si>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</si>
  <si>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</si>
  <si>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</si>
  <si>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</si>
  <si>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</si>
  <si>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</si>
  <si>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</si>
  <si>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</si>
  <si>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</si>
  <si>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</si>
  <si>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</si>
  <si>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</si>
  <si>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</si>
  <si>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</si>
  <si>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</si>
  <si>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</si>
  <si>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</si>
  <si>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</si>
  <si>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</si>
  <si>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</si>
  <si>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</si>
  <si>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</si>
  <si>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</si>
  <si>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</si>
  <si>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</si>
  <si>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</si>
  <si>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</si>
  <si>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</si>
  <si>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</si>
  <si>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</si>
  <si>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</si>
  <si>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</si>
  <si>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</si>
  <si>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</si>
  <si>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</si>
  <si>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</si>
  <si>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</si>
  <si>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</si>
  <si>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</si>
  <si>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</si>
  <si>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</si>
  <si>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</si>
  <si>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</si>
  <si>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</si>
  <si>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</si>
  <si>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</si>
  <si>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</si>
  <si>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</si>
  <si>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</si>
  <si>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</si>
  <si>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</si>
  <si>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</si>
  <si>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</si>
  <si>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</si>
  <si>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</si>
  <si>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</si>
  <si>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</si>
  <si>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</si>
  <si>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</si>
  <si>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</si>
  <si>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</si>
  <si>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</si>
  <si>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</si>
  <si>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</si>
  <si>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</si>
  <si>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</si>
  <si>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</si>
  <si>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</si>
  <si>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</si>
  <si>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</si>
  <si>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</si>
  <si>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</si>
  <si>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</si>
  <si>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</si>
  <si>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</si>
  <si>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</si>
  <si>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</si>
  <si>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</si>
  <si>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</si>
  <si>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</si>
  <si>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</si>
  <si>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</si>
  <si>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</si>
  <si>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</si>
  <si>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</si>
  <si>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</si>
  <si>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</si>
  <si>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</si>
  <si>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</si>
  <si>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</si>
  <si>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</si>
  <si>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</si>
  <si>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</si>
  <si>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</si>
  <si>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</si>
  <si>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</si>
  <si>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</si>
  <si>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</si>
  <si>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</si>
  <si>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</si>
  <si>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</si>
  <si>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</si>
  <si>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</si>
  <si>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</si>
  <si>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</si>
  <si>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</si>
  <si>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</si>
  <si>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</si>
  <si>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</si>
  <si>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</si>
  <si>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</si>
  <si>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</si>
  <si>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</si>
  <si>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</si>
  <si>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</si>
  <si>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</si>
  <si>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</si>
  <si>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</si>
  <si>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</si>
  <si>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</si>
  <si>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</si>
  <si>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</si>
  <si>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</si>
  <si>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</si>
  <si>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</si>
  <si>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</si>
  <si>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</si>
  <si>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</si>
  <si>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</si>
  <si>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</si>
  <si>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</si>
  <si>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</si>
  <si>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</si>
  <si>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</si>
  <si>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</si>
  <si>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</si>
  <si>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</si>
  <si>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</si>
  <si>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</si>
  <si>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</si>
  <si>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</si>
  <si>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</si>
  <si>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</si>
  <si>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</si>
  <si>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</si>
  <si>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</si>
  <si>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</si>
  <si>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</si>
  <si>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</si>
  <si>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</si>
  <si>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</si>
  <si>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</si>
  <si>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</si>
  <si>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</si>
  <si>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</si>
  <si>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</si>
  <si>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</si>
  <si>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</si>
  <si>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</si>
  <si>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</si>
  <si>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</si>
  <si>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</si>
  <si>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</si>
  <si>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</si>
  <si>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</si>
  <si>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</si>
  <si>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</si>
  <si>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</si>
  <si>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</si>
  <si>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</si>
  <si>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</si>
  <si>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</si>
  <si>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</si>
  <si>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</si>
  <si>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</si>
  <si>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</si>
  <si>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</si>
  <si>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</si>
  <si>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</si>
  <si>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</si>
  <si>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</si>
  <si>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</si>
  <si>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</si>
  <si>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</si>
  <si>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</si>
  <si>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</si>
  <si>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</si>
  <si>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</si>
  <si>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</si>
  <si>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</si>
  <si>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</si>
  <si>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</si>
  <si>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</si>
  <si>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</si>
  <si>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</si>
  <si>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</si>
  <si>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</si>
  <si>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</si>
  <si>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</si>
  <si>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</si>
  <si>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</si>
  <si>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</si>
  <si>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</si>
  <si>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</si>
  <si>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</si>
  <si>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</si>
  <si>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</si>
  <si>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</si>
  <si>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</si>
  <si>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</si>
  <si>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</si>
  <si>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</si>
  <si>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</si>
  <si>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</si>
  <si>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</si>
  <si>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</si>
  <si>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</si>
  <si>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</si>
  <si>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</si>
  <si>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</si>
  <si>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</si>
  <si>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</si>
  <si>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</si>
  <si>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</si>
  <si>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</si>
  <si>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</si>
  <si>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</si>
  <si>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</si>
  <si>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</si>
  <si>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</si>
  <si>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</si>
  <si>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</si>
  <si>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</si>
  <si>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</si>
  <si>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</si>
  <si>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</si>
  <si>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</si>
  <si>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</si>
  <si>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</si>
  <si>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</si>
  <si>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</si>
  <si>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</si>
  <si>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</si>
  <si>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</si>
  <si>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</si>
  <si>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</si>
  <si>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</si>
  <si>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</si>
  <si>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</si>
  <si>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</si>
  <si>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</si>
  <si>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</si>
  <si>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</si>
  <si>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</si>
  <si>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</si>
  <si>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</si>
  <si>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</si>
  <si>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</si>
  <si>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</si>
  <si>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</si>
  <si>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</si>
  <si>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</si>
  <si>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</si>
  <si>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</si>
  <si>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</si>
  <si>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</si>
  <si>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</si>
  <si>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</si>
  <si>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</si>
  <si>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</si>
  <si>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</si>
  <si>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</si>
  <si>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</si>
  <si>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</si>
  <si>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</si>
  <si>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</si>
  <si>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</si>
  <si>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</si>
  <si>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</si>
  <si>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</si>
  <si>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</si>
  <si>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</si>
  <si>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</si>
  <si>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</si>
  <si>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</si>
  <si>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</si>
  <si>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</si>
  <si>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</si>
  <si>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</si>
  <si>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</si>
  <si>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</si>
  <si>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</si>
  <si>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</si>
  <si>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</si>
  <si>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</si>
  <si>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</si>
  <si>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</si>
  <si>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</si>
  <si>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</si>
  <si>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</si>
  <si>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</si>
  <si>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</si>
  <si>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</si>
  <si>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</si>
  <si>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</si>
  <si>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</si>
  <si>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</si>
  <si>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</si>
  <si>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</si>
  <si>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</si>
  <si>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</si>
  <si>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</si>
  <si>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</si>
  <si>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</si>
  <si>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</si>
  <si>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</si>
  <si>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</si>
  <si>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</si>
  <si>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</si>
  <si>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</si>
  <si>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</si>
  <si>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</si>
  <si>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</si>
  <si>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</si>
  <si>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</si>
  <si>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</si>
  <si>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</si>
  <si>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</si>
  <si>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</si>
  <si>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</si>
  <si>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</si>
  <si>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</si>
  <si>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</si>
  <si>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</si>
  <si>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</si>
  <si>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</si>
  <si>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</si>
  <si>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</si>
  <si>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</si>
  <si>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</si>
  <si>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</si>
  <si>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</si>
  <si>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</si>
  <si>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</si>
  <si>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</si>
  <si>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</si>
  <si>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</si>
  <si>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</si>
  <si>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</si>
  <si>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</si>
  <si>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</si>
  <si>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</si>
  <si>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</si>
  <si>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</si>
  <si>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</si>
  <si>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</si>
  <si>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</si>
  <si>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</si>
  <si>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</si>
  <si>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</si>
  <si>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</si>
  <si>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</si>
  <si>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</si>
  <si>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</si>
  <si>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</si>
  <si>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</si>
  <si>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</si>
  <si>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</si>
  <si>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</si>
  <si>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</si>
  <si>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</si>
  <si>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</si>
  <si>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</si>
  <si>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</si>
  <si>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</si>
  <si>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</si>
  <si>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</si>
  <si>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</si>
  <si>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</si>
  <si>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</si>
  <si>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</si>
  <si>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</si>
  <si>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</si>
  <si>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</si>
  <si>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</si>
  <si>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</si>
  <si>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</si>
  <si>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</si>
  <si>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</si>
  <si>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</si>
  <si>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</si>
  <si>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</si>
  <si>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</si>
  <si>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</si>
  <si>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</si>
  <si>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</si>
  <si>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</si>
  <si>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</si>
  <si>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</si>
  <si>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</si>
  <si>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</si>
  <si>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</si>
  <si>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</si>
  <si>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</si>
  <si>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</si>
  <si>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</si>
  <si>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</si>
  <si>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</si>
  <si>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</si>
  <si>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</si>
  <si>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</si>
  <si>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</si>
  <si>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</si>
  <si>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</si>
  <si>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</si>
  <si>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</si>
  <si>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</si>
  <si>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</si>
  <si>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</si>
  <si>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</si>
  <si>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</si>
  <si>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</si>
  <si>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</si>
  <si>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</si>
  <si>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</si>
  <si>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</si>
  <si>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</si>
  <si>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</si>
  <si>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</si>
  <si>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</si>
  <si>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</si>
  <si>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</si>
  <si>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</si>
  <si>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</si>
  <si>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</si>
  <si>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</si>
  <si>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</si>
  <si>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</si>
  <si>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</si>
  <si>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</si>
  <si>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</si>
  <si>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</si>
  <si>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</si>
  <si>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</si>
  <si>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</si>
  <si>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</si>
  <si>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</si>
  <si>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</si>
  <si>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</si>
  <si>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</si>
  <si>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</si>
  <si>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</si>
  <si>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</si>
  <si>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</si>
  <si>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</si>
  <si>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</si>
  <si>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</si>
  <si>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</si>
  <si>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</si>
  <si>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</si>
  <si>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</si>
  <si>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</si>
  <si>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</si>
  <si>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</si>
  <si>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</si>
  <si>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</si>
  <si>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</si>
  <si>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</si>
  <si>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</si>
  <si>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</si>
  <si>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</si>
  <si>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</si>
  <si>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</si>
  <si>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</si>
  <si>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</si>
  <si>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</si>
  <si>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</si>
  <si>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</si>
  <si>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</si>
  <si>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</si>
  <si>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</si>
  <si>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</si>
  <si>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</si>
  <si>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</si>
  <si>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</si>
  <si>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</si>
  <si>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</si>
  <si>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</si>
  <si>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</si>
  <si>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</si>
  <si>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</si>
  <si>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</si>
  <si>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</si>
  <si>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</si>
  <si>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</si>
  <si>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</si>
  <si>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</si>
  <si>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</si>
  <si>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</si>
  <si>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</si>
  <si>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</si>
  <si>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</si>
  <si>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</si>
  <si>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</si>
  <si>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</si>
  <si>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</si>
  <si>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</si>
  <si>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</si>
  <si>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</si>
  <si>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</si>
  <si>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</si>
  <si>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</si>
  <si>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</si>
  <si>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</si>
  <si>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</si>
  <si>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</si>
  <si>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</si>
  <si>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</si>
  <si>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</si>
  <si>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</si>
  <si>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</si>
  <si>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</si>
  <si>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</si>
  <si>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</si>
  <si>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</si>
  <si>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</si>
  <si>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</si>
  <si>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</si>
  <si>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</si>
  <si>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</si>
  <si>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</si>
  <si>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</si>
  <si>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</si>
  <si>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</si>
  <si>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</si>
  <si>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</si>
  <si>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</si>
  <si>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</si>
  <si>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</si>
  <si>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</si>
  <si>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</si>
  <si>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</si>
  <si>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</si>
  <si>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</si>
  <si>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</si>
  <si>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</si>
  <si>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</si>
  <si>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</si>
  <si>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</si>
  <si>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</si>
  <si>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</si>
  <si>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</si>
  <si>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</si>
  <si>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</si>
  <si>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</si>
  <si>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</si>
  <si>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</si>
  <si>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</si>
  <si>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</si>
  <si>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</si>
  <si>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</si>
  <si>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</si>
  <si>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</si>
  <si>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</si>
  <si>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</si>
  <si>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</si>
  <si>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</si>
  <si>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</si>
  <si>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</si>
  <si>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</si>
  <si>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</si>
  <si>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</si>
  <si>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</si>
  <si>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</si>
  <si>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</si>
  <si>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</si>
  <si>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</si>
  <si>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</si>
  <si>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</si>
  <si>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</si>
  <si>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</si>
  <si>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</si>
  <si>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</si>
  <si>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</si>
  <si>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</si>
  <si>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</si>
  <si>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</si>
  <si>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</si>
  <si>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</si>
  <si>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</si>
  <si>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</si>
  <si>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</si>
  <si>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</si>
  <si>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</si>
  <si>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</si>
  <si>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</si>
  <si>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</si>
  <si>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</si>
  <si>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</si>
  <si>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</si>
  <si>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</si>
  <si>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</si>
  <si>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</si>
  <si>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</si>
  <si>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</si>
  <si>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</si>
  <si>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</si>
  <si>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</si>
  <si>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</si>
  <si>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</si>
  <si>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</si>
  <si>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</si>
  <si>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</si>
  <si>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</si>
  <si>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</si>
  <si>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</si>
  <si>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</si>
  <si>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</si>
  <si>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</si>
  <si>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</si>
  <si>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</si>
  <si>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</si>
  <si>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</si>
  <si>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</si>
  <si>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</si>
  <si>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</si>
  <si>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</si>
  <si>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</si>
  <si>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</si>
  <si>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</si>
  <si>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</si>
  <si>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</si>
  <si>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</si>
  <si>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</si>
  <si>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</si>
  <si>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</si>
  <si>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</si>
  <si>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</si>
  <si>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</si>
  <si>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</si>
  <si>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</si>
  <si>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</si>
  <si>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</si>
  <si>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</si>
  <si>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</si>
  <si>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</si>
  <si>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</si>
  <si>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</si>
  <si>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</si>
  <si>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</si>
  <si>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</si>
  <si>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</si>
  <si>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</si>
  <si>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</si>
  <si>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</si>
  <si>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</si>
  <si>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</si>
  <si>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</si>
  <si>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</si>
  <si>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</si>
  <si>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</si>
  <si>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</si>
  <si>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</si>
  <si>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</si>
  <si>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</si>
  <si>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</si>
  <si>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</si>
  <si>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</si>
  <si>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</si>
  <si>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</si>
  <si>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</si>
  <si>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</si>
  <si>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</si>
  <si>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</si>
  <si>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</si>
  <si>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</si>
  <si>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</si>
  <si>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</si>
  <si>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</si>
  <si>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</si>
  <si>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</si>
  <si>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</si>
  <si>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</si>
  <si>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</si>
  <si>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</si>
  <si>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</si>
  <si>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</si>
  <si>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</si>
  <si>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</si>
  <si>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</si>
  <si>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</si>
  <si>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</si>
  <si>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</si>
  <si>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</si>
  <si>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</si>
  <si>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</si>
  <si>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</si>
  <si>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</si>
  <si>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</si>
  <si>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</si>
  <si>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</si>
  <si>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</si>
  <si>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</si>
  <si>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</si>
  <si>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</si>
  <si>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</si>
  <si>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</si>
  <si>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</si>
  <si>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</si>
  <si>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</si>
  <si>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</si>
  <si>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</si>
  <si>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</si>
  <si>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</si>
  <si>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</si>
  <si>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</si>
  <si>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</si>
  <si>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</si>
  <si>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</si>
  <si>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</si>
  <si>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</si>
  <si>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</si>
  <si>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</si>
  <si>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</si>
  <si>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</si>
  <si>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</si>
  <si>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</si>
  <si>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</si>
  <si>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</si>
  <si>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</si>
  <si>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</si>
  <si>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</si>
  <si>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</si>
  <si>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</si>
  <si>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</si>
  <si>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</si>
  <si>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</si>
  <si>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</si>
  <si>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</si>
  <si>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</si>
  <si>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</si>
  <si>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</si>
  <si>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</si>
  <si>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</si>
  <si>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</si>
  <si>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</si>
  <si>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</si>
  <si>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</si>
  <si>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</si>
  <si>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</si>
  <si>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</si>
  <si>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</si>
  <si>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</si>
  <si>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</si>
  <si>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</si>
  <si>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</si>
  <si>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</si>
  <si>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</si>
  <si>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</si>
  <si>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</si>
  <si>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</si>
  <si>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</si>
  <si>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</si>
  <si>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</si>
  <si>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</si>
  <si>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</si>
  <si>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</si>
  <si>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</si>
  <si>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</si>
  <si>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</si>
  <si>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</si>
  <si>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</si>
  <si>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</si>
  <si>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</si>
  <si>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</si>
  <si>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</si>
  <si>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</si>
  <si>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</si>
  <si>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</si>
  <si>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</si>
  <si>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</si>
  <si>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</si>
  <si>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</si>
  <si>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</si>
  <si>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</si>
  <si>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</si>
  <si>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</si>
  <si>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</si>
  <si>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</si>
  <si>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</si>
  <si>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</si>
  <si>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</si>
  <si>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</si>
  <si>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</si>
  <si>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</si>
  <si>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</si>
  <si>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</si>
  <si>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</si>
  <si>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</si>
  <si>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</si>
  <si>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</si>
  <si>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</si>
  <si>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</si>
  <si>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</si>
  <si>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</si>
  <si>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</si>
  <si>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</si>
  <si>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</si>
  <si>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</si>
  <si>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</si>
  <si>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</si>
  <si>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</si>
  <si>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</si>
  <si>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</si>
  <si>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</si>
  <si>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</si>
  <si>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</si>
  <si>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</si>
  <si>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</si>
  <si>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</si>
  <si>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</si>
  <si>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</si>
  <si>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</si>
  <si>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</si>
  <si>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</si>
  <si>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</si>
  <si>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</si>
  <si>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</si>
  <si>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</si>
  <si>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</si>
  <si>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</si>
  <si>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</si>
  <si>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</si>
  <si>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</si>
  <si>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</si>
  <si>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</si>
  <si>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</si>
  <si>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</si>
  <si>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</si>
  <si>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</si>
  <si>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</si>
  <si>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</si>
  <si>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</si>
  <si>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</si>
  <si>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</si>
  <si>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</si>
  <si>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</si>
  <si>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</si>
  <si>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</si>
  <si>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</si>
  <si>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</si>
  <si>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</si>
  <si>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</si>
  <si>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</si>
  <si>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</si>
  <si>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</si>
  <si>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</si>
  <si>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</si>
  <si>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</si>
  <si>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</si>
  <si>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</si>
  <si>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</si>
  <si>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</si>
  <si>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</si>
  <si>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</si>
  <si>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</si>
  <si>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</si>
  <si>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</si>
  <si>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</si>
  <si>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</si>
  <si>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</si>
  <si>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</si>
  <si>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</si>
  <si>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</si>
  <si>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</si>
  <si>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</si>
  <si>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</si>
  <si>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</si>
  <si>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</si>
  <si>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</si>
  <si>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</si>
  <si>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</si>
  <si>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</si>
  <si>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</si>
  <si>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</si>
  <si>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</si>
  <si>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</si>
  <si>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</si>
  <si>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</si>
  <si>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</si>
  <si>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</si>
  <si>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</si>
  <si>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</si>
  <si>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</si>
  <si>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</si>
  <si>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</si>
  <si>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</si>
  <si>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</si>
  <si>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</si>
  <si>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</si>
  <si>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</si>
  <si>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</si>
  <si>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</si>
  <si>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</si>
  <si>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</si>
  <si>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</si>
  <si>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</si>
  <si>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</si>
  <si>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</si>
  <si>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</si>
  <si>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</si>
  <si>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</si>
  <si>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</si>
  <si>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</si>
  <si>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</si>
  <si>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</si>
  <si>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</si>
  <si>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</si>
  <si>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</si>
  <si>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</si>
  <si>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</si>
  <si>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</si>
  <si>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</si>
  <si>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</si>
  <si>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</si>
  <si>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</si>
  <si>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</si>
  <si>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</si>
  <si>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</si>
  <si>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</si>
  <si>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</si>
  <si>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</si>
  <si>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</si>
  <si>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</si>
  <si>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</si>
  <si>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</si>
  <si>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</si>
  <si>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</si>
  <si>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</si>
  <si>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</si>
  <si>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</si>
  <si>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</si>
  <si>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</si>
  <si>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</si>
  <si>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</si>
  <si>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</si>
  <si>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</si>
  <si>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</si>
  <si>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</si>
  <si>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</si>
  <si>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</si>
  <si>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</si>
  <si>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</si>
  <si>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</si>
  <si>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</si>
  <si>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</si>
  <si>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</si>
  <si>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</si>
  <si>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</si>
  <si>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</si>
  <si>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</si>
  <si>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</si>
  <si>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</si>
  <si>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</si>
  <si>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</si>
  <si>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</si>
  <si>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</si>
  <si>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</si>
  <si>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</si>
  <si>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</si>
  <si>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</si>
  <si>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</si>
  <si>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</si>
  <si>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</si>
  <si>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</si>
  <si>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</si>
  <si>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</si>
  <si>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</si>
  <si>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</si>
  <si>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</si>
  <si>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</si>
  <si>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</si>
  <si>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</si>
  <si>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</si>
  <si>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</si>
  <si>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</si>
  <si>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</si>
  <si>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</si>
  <si>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</si>
  <si>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</si>
  <si>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</si>
  <si>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</si>
  <si>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</si>
  <si>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</si>
  <si>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</si>
  <si>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</si>
  <si>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</si>
  <si>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</si>
  <si>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</si>
  <si>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</si>
  <si>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</si>
  <si>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</si>
  <si>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</si>
  <si>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</si>
  <si>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</si>
  <si>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</si>
  <si>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</si>
  <si>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</si>
  <si>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</si>
  <si>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</si>
  <si>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</si>
  <si>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</si>
  <si>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</si>
  <si>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</si>
  <si>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</si>
  <si>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</si>
  <si>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</si>
  <si>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</si>
  <si>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</si>
  <si>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</si>
  <si>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</si>
  <si>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</si>
  <si>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</si>
  <si>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</si>
  <si>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</si>
  <si>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</si>
  <si>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</si>
  <si>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</si>
  <si>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</si>
  <si>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</si>
  <si>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</si>
  <si>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</si>
  <si>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</si>
  <si>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</si>
  <si>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</si>
  <si>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</si>
  <si>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</si>
  <si>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</si>
  <si>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</si>
  <si>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</si>
  <si>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</si>
  <si>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</si>
  <si>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</si>
  <si>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</si>
  <si>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</si>
  <si>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</si>
  <si>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</si>
  <si>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</si>
  <si>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</si>
  <si>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</si>
  <si>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</si>
  <si>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</si>
  <si>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</si>
  <si>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</si>
  <si>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</si>
  <si>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</si>
  <si>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</si>
  <si>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</si>
  <si>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</si>
  <si>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</si>
  <si>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</si>
  <si>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</si>
  <si>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</si>
  <si>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</si>
  <si>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</si>
  <si>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</si>
  <si>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</si>
  <si>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</si>
  <si>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</si>
  <si>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</si>
  <si>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</si>
  <si>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</si>
  <si>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</si>
  <si>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</si>
  <si>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</si>
  <si>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</si>
  <si>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</si>
  <si>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</si>
  <si>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</si>
  <si>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</si>
  <si>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</si>
  <si>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</si>
  <si>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</si>
  <si>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</si>
  <si>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</si>
  <si>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</si>
  <si>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</si>
  <si>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</si>
  <si>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</si>
  <si>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</si>
  <si>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</si>
  <si>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</si>
  <si>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</si>
  <si>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</si>
  <si>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</si>
  <si>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</si>
  <si>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</si>
  <si>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</si>
  <si>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</si>
  <si>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</si>
  <si>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</si>
  <si>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</si>
  <si>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</si>
  <si>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</si>
  <si>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</si>
  <si>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</si>
  <si>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</si>
  <si>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</si>
  <si>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</si>
  <si>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</si>
  <si>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</si>
  <si>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</si>
  <si>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</si>
  <si>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</si>
  <si>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</si>
  <si>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</si>
  <si>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</si>
  <si>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</si>
  <si>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</si>
  <si>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</si>
  <si>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</si>
  <si>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</si>
  <si>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</si>
  <si>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</si>
  <si>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</si>
  <si>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</si>
  <si>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</si>
  <si>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</si>
  <si>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</si>
  <si>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</si>
  <si>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</si>
  <si>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</si>
  <si>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</si>
  <si>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</si>
  <si>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</si>
  <si>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</si>
  <si>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</si>
  <si>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</si>
  <si>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</si>
  <si>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</si>
  <si>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</si>
  <si>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</si>
  <si>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</si>
  <si>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</si>
  <si>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</si>
  <si>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</si>
  <si>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</si>
  <si>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</si>
  <si>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</si>
  <si>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</si>
  <si>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</si>
  <si>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</si>
  <si>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</si>
  <si>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</si>
  <si>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</si>
  <si>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</si>
  <si>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</si>
  <si>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</si>
  <si>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</si>
  <si>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</si>
  <si>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</si>
  <si>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</si>
  <si>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</si>
  <si>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</si>
  <si>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</si>
  <si>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</si>
  <si>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</si>
  <si>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</si>
  <si>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</si>
  <si>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</si>
  <si>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</si>
  <si>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</si>
  <si>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</si>
  <si>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</si>
  <si>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</si>
  <si>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</si>
  <si>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</si>
  <si>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</si>
  <si>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</si>
  <si>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</si>
  <si>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</si>
  <si>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</si>
  <si>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</si>
  <si>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</si>
  <si>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</si>
  <si>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</si>
  <si>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</si>
  <si>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</si>
  <si>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</si>
  <si>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</si>
  <si>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</si>
  <si>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</si>
  <si>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</si>
  <si>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</si>
  <si>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</si>
  <si>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</si>
  <si>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</si>
  <si>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</si>
  <si>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</si>
  <si>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</si>
  <si>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</si>
  <si>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</si>
  <si>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</si>
  <si>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</si>
  <si>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</si>
  <si>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</si>
  <si>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</si>
  <si>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</si>
  <si>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</si>
  <si>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</si>
  <si>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</si>
  <si>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</si>
  <si>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</si>
  <si>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</si>
  <si>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</si>
  <si>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</si>
  <si>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</si>
  <si>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</si>
  <si>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</si>
  <si>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</si>
  <si>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</si>
  <si>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</si>
  <si>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</si>
  <si>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</si>
  <si>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</si>
  <si>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</si>
  <si>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</si>
  <si>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</si>
  <si>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</si>
  <si>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</si>
  <si>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</si>
  <si>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</si>
  <si>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</si>
  <si>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</si>
  <si>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</si>
  <si>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</si>
  <si>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</si>
  <si>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</si>
  <si>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</si>
  <si>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</si>
  <si>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</si>
  <si>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</si>
  <si>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</si>
  <si>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</si>
  <si>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</si>
  <si>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</si>
  <si>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</si>
  <si>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</si>
  <si>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</si>
  <si>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</si>
  <si>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</si>
  <si>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</si>
  <si>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</si>
  <si>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</si>
  <si>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</si>
  <si>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</si>
  <si>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</si>
  <si>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</si>
  <si>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</si>
  <si>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</si>
  <si>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</si>
  <si>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</si>
  <si>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</si>
  <si>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</si>
  <si>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</si>
  <si>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</si>
  <si>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</si>
  <si>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</si>
  <si>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</si>
  <si>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</si>
  <si>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</si>
  <si>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</si>
  <si>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</si>
  <si>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</si>
  <si>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</si>
  <si>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</si>
  <si>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</si>
  <si>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</si>
  <si>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</si>
  <si>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</si>
  <si>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</si>
  <si>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</si>
  <si>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</si>
  <si>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</si>
  <si>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</si>
  <si>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</si>
  <si>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</si>
  <si>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</si>
  <si>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</si>
  <si>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</si>
  <si>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</si>
  <si>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</si>
  <si>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</si>
  <si>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</si>
  <si>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</si>
  <si>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</si>
  <si>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</si>
  <si>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</si>
  <si>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</si>
  <si>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</si>
  <si>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</si>
  <si>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</si>
  <si>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</si>
  <si>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</si>
  <si>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</si>
  <si>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</si>
  <si>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</si>
  <si>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</si>
  <si>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</si>
  <si>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</si>
  <si>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</si>
  <si>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</si>
  <si>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</si>
  <si>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</si>
  <si>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</si>
  <si>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</si>
  <si>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</si>
  <si>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</si>
  <si>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</si>
  <si>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</si>
  <si>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</si>
  <si>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</si>
  <si>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</si>
  <si>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</si>
  <si>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</si>
  <si>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</si>
  <si>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</si>
  <si>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</si>
  <si>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</si>
  <si>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</si>
  <si>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</si>
  <si>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</si>
  <si>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</si>
  <si>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</si>
  <si>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</si>
  <si>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</si>
  <si>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</si>
  <si>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</si>
  <si>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</si>
  <si>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</si>
  <si>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</si>
  <si>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</si>
  <si>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</si>
  <si>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</si>
  <si>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</si>
  <si>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</si>
  <si>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</si>
  <si>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</si>
  <si>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</si>
  <si>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</si>
  <si>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</si>
  <si>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</si>
  <si>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</si>
  <si>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</si>
  <si>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</si>
  <si>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</si>
  <si>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</si>
  <si>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</si>
  <si>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</si>
  <si>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</si>
  <si>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</si>
  <si>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</si>
  <si>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</si>
  <si>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</si>
  <si>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</si>
  <si>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</si>
  <si>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</si>
  <si>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</si>
  <si>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</si>
  <si>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</si>
  <si>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</si>
  <si>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</si>
  <si>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</si>
  <si>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</si>
  <si>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</si>
  <si>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</si>
  <si>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</si>
  <si>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</si>
  <si>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</si>
  <si>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</si>
  <si>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</si>
  <si>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</si>
  <si>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</si>
  <si>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</si>
  <si>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</si>
  <si>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</si>
  <si>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</si>
  <si>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</si>
  <si>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</si>
  <si>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</si>
  <si>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</si>
  <si>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</si>
  <si>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</si>
  <si>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</si>
  <si>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</si>
  <si>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</si>
  <si>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</si>
  <si>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</si>
  <si>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</si>
  <si>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</si>
  <si>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</si>
  <si>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</si>
  <si>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</si>
  <si>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</si>
  <si>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</si>
  <si>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</si>
  <si>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</si>
  <si>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</si>
  <si>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</si>
  <si>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</si>
  <si>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</si>
  <si>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</si>
  <si>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</si>
  <si>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</si>
  <si>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</si>
  <si>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</si>
  <si>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</si>
  <si>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</si>
  <si>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</si>
  <si>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</si>
  <si>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</si>
  <si>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</si>
  <si>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</si>
  <si>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</si>
  <si>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</si>
  <si>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</si>
  <si>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</si>
  <si>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</si>
  <si>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</si>
  <si>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</si>
  <si>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</si>
  <si>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</si>
  <si>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</si>
  <si>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</si>
  <si>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</si>
  <si>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</si>
  <si>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</si>
  <si>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</si>
  <si>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</si>
  <si>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</si>
  <si>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</si>
  <si>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</si>
  <si>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</si>
  <si>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</si>
  <si>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</si>
  <si>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</si>
  <si>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</si>
  <si>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</si>
  <si>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</si>
  <si>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</si>
  <si>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</si>
  <si>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</si>
  <si>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</si>
  <si>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</si>
  <si>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</si>
  <si>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</si>
  <si>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</si>
  <si>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</si>
  <si>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</si>
  <si>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</si>
  <si>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</si>
  <si>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</si>
  <si>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</si>
  <si>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</si>
  <si>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</si>
  <si>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</si>
  <si>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</si>
  <si>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</si>
  <si>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</si>
  <si>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</si>
  <si>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</si>
  <si>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</si>
  <si>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</si>
  <si>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</si>
  <si>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</si>
  <si>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</si>
  <si>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</si>
  <si>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</si>
  <si>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</si>
  <si>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</si>
  <si>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</si>
  <si>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</si>
  <si>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</si>
  <si>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</si>
  <si>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</si>
  <si>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</si>
  <si>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</si>
  <si>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</si>
  <si>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</si>
  <si>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</si>
  <si>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</si>
  <si>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</si>
  <si>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</si>
  <si>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</si>
  <si>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</si>
  <si>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</si>
  <si>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</si>
  <si>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</si>
  <si>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</si>
  <si>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</si>
  <si>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</si>
  <si>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</si>
  <si>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</si>
  <si>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</si>
  <si>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</si>
  <si>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</si>
  <si>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</si>
  <si>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</si>
  <si>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</si>
  <si>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</si>
  <si>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</si>
  <si>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</si>
  <si>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</si>
  <si>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</si>
  <si>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</si>
  <si>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</si>
  <si>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</si>
  <si>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</si>
  <si>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</si>
  <si>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</si>
  <si>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</si>
  <si>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</si>
  <si>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</si>
  <si>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</si>
  <si>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</si>
  <si>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</si>
  <si>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</si>
  <si>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</si>
  <si>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</si>
  <si>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</si>
  <si>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</si>
  <si>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</si>
  <si>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</si>
  <si>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</si>
  <si>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</si>
  <si>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</si>
  <si>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</si>
  <si>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</si>
  <si>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</si>
  <si>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</si>
  <si>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</si>
  <si>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</si>
  <si>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</si>
  <si>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</si>
  <si>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</si>
  <si>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</si>
  <si>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</si>
  <si>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</si>
  <si>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</si>
  <si>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</si>
  <si>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</si>
  <si>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</si>
  <si>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</si>
  <si>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</si>
  <si>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</si>
  <si>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</si>
  <si>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</si>
  <si>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</si>
  <si>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</si>
  <si>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</si>
  <si>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</si>
  <si>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</si>
  <si>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</si>
  <si>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</si>
  <si>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</si>
  <si>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</si>
  <si>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</si>
  <si>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</si>
  <si>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</si>
  <si>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</si>
  <si>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</si>
  <si>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</si>
  <si>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</si>
  <si>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</si>
  <si>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</si>
  <si>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</si>
  <si>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</si>
  <si>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</si>
  <si>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</si>
  <si>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</si>
  <si>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</si>
  <si>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</si>
  <si>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</si>
  <si>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</si>
  <si>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</si>
  <si>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</si>
  <si>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</si>
  <si>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</si>
  <si>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</si>
  <si>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</si>
  <si>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</si>
  <si>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</si>
  <si>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</si>
  <si>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</si>
  <si>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</si>
  <si>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</si>
  <si>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</si>
  <si>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</si>
  <si>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</si>
  <si>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</si>
  <si>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</si>
  <si>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</si>
  <si>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</si>
  <si>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</si>
  <si>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</si>
  <si>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</si>
  <si>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</si>
  <si>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</si>
  <si>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</si>
  <si>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</si>
  <si>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</si>
  <si>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</si>
  <si>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</si>
  <si>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</si>
  <si>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</si>
  <si>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</si>
  <si>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</si>
  <si>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</si>
  <si>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</si>
  <si>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</si>
  <si>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</si>
  <si>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</si>
  <si>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</si>
  <si>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</si>
  <si>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</si>
  <si>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</si>
  <si>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</si>
  <si>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</si>
  <si>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</si>
  <si>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</si>
  <si>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</si>
  <si>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</si>
  <si>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</si>
  <si>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</si>
  <si>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</si>
  <si>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</si>
  <si>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</si>
  <si>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</si>
  <si>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</si>
  <si>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</si>
  <si>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</si>
  <si>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</si>
  <si>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</si>
  <si>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</si>
  <si>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</si>
  <si>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</si>
  <si>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</si>
  <si>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</si>
  <si>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</si>
  <si>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</si>
  <si>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</si>
  <si>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</si>
  <si>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</si>
  <si>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</si>
  <si>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</si>
  <si>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</si>
  <si>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</si>
  <si>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</si>
  <si>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</si>
  <si>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</si>
  <si>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</si>
  <si>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</si>
  <si>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</si>
  <si>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</si>
  <si>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</si>
  <si>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</si>
  <si>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</si>
  <si>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</si>
  <si>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</si>
  <si>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</si>
  <si>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</si>
  <si>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</si>
  <si>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</si>
  <si>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</si>
  <si>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</si>
  <si>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</si>
  <si>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</si>
  <si>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</si>
  <si>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</si>
  <si>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</si>
  <si>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</si>
  <si>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</si>
  <si>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</si>
  <si>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</si>
  <si>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</si>
  <si>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</si>
  <si>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</si>
  <si>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</si>
  <si>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</si>
  <si>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</si>
  <si>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</si>
  <si>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</si>
  <si>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</si>
  <si>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</si>
  <si>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</si>
  <si>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</si>
  <si>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</si>
  <si>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</si>
  <si>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</si>
  <si>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</si>
  <si>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</si>
  <si>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</si>
  <si>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</si>
  <si>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</si>
  <si>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</si>
  <si>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</si>
  <si>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</si>
  <si>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</si>
  <si>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</si>
  <si>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</si>
  <si>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</si>
  <si>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</si>
  <si>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</si>
  <si>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</si>
  <si>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</si>
  <si>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</si>
  <si>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</si>
  <si>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</si>
  <si>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</si>
  <si>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</si>
  <si>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</si>
  <si>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</si>
  <si>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</si>
  <si>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</si>
  <si>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</si>
  <si>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</si>
  <si>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</si>
  <si>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</si>
  <si>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</si>
  <si>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</si>
  <si>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</si>
  <si>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</si>
  <si>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</si>
  <si>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</si>
  <si>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</si>
  <si>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</si>
  <si>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</si>
  <si>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</si>
  <si>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</si>
  <si>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</si>
  <si>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</si>
  <si>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</si>
  <si>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</si>
  <si>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</si>
  <si>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</si>
  <si>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</si>
  <si>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</si>
  <si>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</si>
  <si>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</si>
  <si>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</si>
  <si>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</si>
  <si>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</si>
  <si>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</si>
  <si>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</si>
  <si>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</si>
  <si>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</si>
  <si>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</si>
  <si>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</si>
  <si>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</si>
  <si>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</si>
  <si>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</si>
  <si>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</si>
  <si>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</si>
  <si>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</si>
  <si>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</si>
  <si>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</si>
  <si>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</si>
  <si>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</si>
  <si>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</si>
  <si>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</si>
  <si>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</si>
  <si>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</si>
  <si>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</si>
  <si>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</si>
  <si>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</si>
  <si>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</si>
  <si>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</si>
  <si>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</si>
  <si>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</si>
  <si>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</si>
  <si>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</si>
  <si>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</si>
  <si>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</si>
  <si>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</si>
  <si>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</si>
  <si>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</si>
  <si>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</si>
  <si>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</si>
  <si>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</si>
  <si>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</si>
  <si>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</si>
  <si>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</si>
  <si>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</si>
  <si>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</si>
  <si>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</si>
  <si>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</si>
  <si>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</si>
  <si>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</si>
  <si>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</si>
  <si>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</si>
  <si>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</si>
  <si>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</si>
  <si>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</si>
  <si>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</si>
  <si>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</si>
  <si>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</si>
  <si>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</si>
  <si>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</si>
  <si>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</si>
  <si>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</si>
  <si>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</si>
  <si>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</si>
  <si>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</si>
  <si>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</si>
  <si>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</si>
  <si>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</si>
  <si>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</si>
  <si>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</si>
  <si>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</si>
  <si>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</si>
  <si>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</si>
  <si>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</si>
  <si>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</si>
  <si>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</si>
  <si>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</si>
  <si>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</si>
  <si>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</si>
  <si>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</si>
  <si>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</si>
  <si>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</si>
  <si>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</si>
  <si>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</si>
  <si>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</si>
  <si>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</si>
  <si>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</si>
  <si>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</si>
  <si>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</si>
  <si>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</si>
  <si>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</si>
  <si>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</si>
  <si>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</si>
  <si>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</si>
  <si>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</si>
  <si>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</si>
  <si>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</si>
  <si>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</si>
  <si>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</si>
  <si>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</si>
  <si>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</si>
  <si>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</si>
  <si>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</si>
  <si>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</si>
  <si>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</si>
  <si>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</si>
  <si>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</si>
  <si>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</si>
  <si>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</si>
  <si>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</si>
  <si>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</si>
  <si>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</si>
  <si>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</si>
  <si>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</si>
  <si>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</si>
  <si>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</si>
  <si>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</si>
  <si>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</si>
  <si>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</si>
  <si>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</si>
  <si>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</si>
  <si>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</si>
  <si>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</si>
  <si>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</si>
  <si>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</si>
  <si>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</si>
  <si>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</si>
  <si>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</si>
  <si>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</si>
  <si>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</si>
  <si>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</si>
  <si>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</si>
  <si>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</si>
  <si>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</si>
  <si>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</si>
  <si>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</si>
  <si>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</si>
  <si>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</si>
  <si>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</si>
  <si>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</si>
  <si>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</si>
  <si>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</si>
  <si>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</si>
  <si>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</si>
  <si>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</si>
  <si>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</si>
  <si>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</si>
  <si>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</si>
  <si>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</si>
  <si>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</si>
  <si>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</si>
  <si>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</si>
  <si>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</si>
  <si>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</si>
  <si>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</si>
  <si>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</si>
  <si>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</si>
  <si>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</si>
  <si>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</si>
  <si>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</si>
  <si>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</si>
  <si>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</si>
  <si>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</si>
  <si>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</si>
  <si>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</si>
  <si>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</si>
  <si>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</si>
  <si>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</si>
  <si>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</si>
  <si>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</si>
  <si>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</si>
  <si>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</si>
  <si>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</si>
  <si>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</si>
  <si>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</si>
  <si>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</si>
  <si>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</si>
  <si>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</si>
  <si>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</si>
  <si>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</si>
  <si>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</si>
  <si>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</si>
  <si>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</si>
  <si>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</si>
  <si>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</si>
  <si>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</si>
  <si>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</si>
  <si>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</si>
  <si>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</si>
  <si>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</si>
  <si>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</si>
  <si>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</si>
  <si>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</si>
  <si>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</si>
  <si>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</si>
  <si>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</si>
  <si>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</si>
  <si>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</si>
  <si>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</si>
  <si>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</si>
  <si>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</si>
  <si>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</si>
  <si>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</si>
  <si>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</si>
  <si>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</si>
  <si>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</si>
  <si>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</si>
  <si>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</si>
  <si>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</si>
  <si>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</si>
  <si>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</si>
  <si>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</si>
  <si>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</si>
  <si>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</si>
  <si>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</si>
  <si>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</si>
  <si>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</si>
  <si>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</si>
  <si>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</si>
  <si>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</si>
  <si>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</si>
  <si>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</si>
  <si>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</si>
  <si>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</si>
  <si>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</si>
  <si>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</si>
  <si>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</si>
  <si>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</si>
  <si>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</si>
  <si>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</si>
  <si>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</si>
  <si>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</si>
  <si>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</si>
  <si>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</si>
  <si>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</si>
  <si>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</si>
  <si>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</si>
  <si>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</si>
  <si>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</si>
  <si>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</si>
  <si>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</si>
  <si>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</si>
  <si>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</si>
  <si>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</si>
  <si>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</si>
  <si>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</si>
  <si>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</si>
  <si>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</si>
  <si>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</si>
  <si>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</si>
  <si>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</si>
  <si>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</si>
  <si>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</si>
  <si>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</si>
  <si>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</si>
  <si>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</si>
  <si>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</si>
  <si>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</si>
  <si>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</si>
  <si>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</si>
  <si>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</si>
  <si>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</si>
  <si>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</si>
  <si>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</si>
  <si>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</si>
  <si>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</si>
  <si>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</si>
  <si>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</si>
  <si>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</si>
  <si>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</si>
  <si>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</si>
  <si>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</si>
  <si>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</si>
  <si>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</si>
  <si>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</si>
  <si>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</si>
  <si>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</si>
  <si>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</si>
  <si>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</si>
  <si>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</si>
  <si>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</si>
  <si>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</si>
  <si>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</si>
  <si>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</si>
  <si>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</si>
  <si>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</si>
  <si>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</si>
  <si>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</si>
  <si>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</si>
  <si>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</si>
  <si>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</si>
  <si>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</si>
  <si>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</si>
  <si>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</si>
  <si>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</si>
  <si>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</si>
  <si>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</si>
  <si>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</si>
  <si>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</si>
  <si>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</si>
  <si>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</si>
  <si>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</si>
  <si>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</si>
  <si>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</si>
  <si>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</si>
  <si>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</si>
  <si>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</si>
  <si>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</si>
  <si>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</si>
  <si>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</si>
  <si>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</si>
  <si>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</si>
  <si>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</si>
  <si>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</si>
  <si>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</si>
  <si>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</si>
  <si>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</si>
  <si>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</si>
  <si>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</si>
  <si>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</si>
  <si>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</si>
  <si>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</si>
  <si>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</si>
  <si>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</si>
  <si>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</si>
  <si>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</si>
  <si>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</si>
  <si>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</si>
  <si>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</si>
  <si>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</si>
  <si>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</si>
  <si>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</si>
  <si>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</si>
  <si>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</si>
  <si>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</si>
  <si>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</si>
  <si>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</si>
  <si>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</si>
  <si>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</si>
  <si>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</si>
  <si>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</si>
  <si>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</si>
  <si>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</si>
  <si>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</si>
  <si>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</si>
  <si>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</si>
  <si>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</si>
  <si>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</si>
  <si>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</si>
  <si>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</si>
  <si>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</si>
  <si>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</si>
  <si>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</si>
  <si>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</si>
  <si>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</si>
  <si>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</si>
  <si>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</si>
  <si>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</si>
  <si>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</si>
  <si>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</si>
  <si>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</si>
  <si>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</si>
  <si>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</si>
  <si>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</si>
  <si>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</si>
  <si>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</si>
  <si>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</si>
  <si>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</si>
  <si>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</si>
  <si>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</si>
  <si>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</si>
  <si>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</si>
  <si>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</si>
  <si>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</si>
  <si>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</si>
  <si>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</si>
  <si>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</si>
  <si>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</si>
  <si>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</si>
  <si>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</si>
  <si>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</si>
  <si>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</si>
  <si>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</si>
  <si>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</si>
  <si>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</si>
  <si>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</si>
  <si>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</si>
  <si>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</si>
  <si>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</si>
  <si>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</si>
  <si>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</si>
  <si>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</si>
  <si>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</si>
  <si>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</si>
  <si>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</si>
  <si>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</si>
  <si>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</si>
  <si>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</si>
  <si>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</si>
  <si>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</si>
  <si>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</si>
  <si>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</si>
  <si>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</si>
  <si>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</si>
  <si>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</si>
  <si>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</si>
  <si>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</si>
  <si>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</si>
  <si>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</si>
  <si>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</si>
  <si>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</si>
  <si>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</si>
  <si>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</si>
  <si>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</si>
  <si>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</si>
  <si>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</si>
  <si>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</si>
  <si>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</si>
  <si>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</si>
  <si>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</si>
  <si>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</si>
  <si>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</si>
  <si>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</si>
  <si>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</si>
  <si>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</si>
  <si>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</si>
  <si>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</si>
  <si>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</si>
  <si>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</si>
  <si>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</si>
  <si>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</si>
  <si>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</si>
  <si>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</si>
  <si>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</si>
  <si>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</si>
  <si>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</si>
  <si>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</si>
  <si>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</si>
  <si>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</si>
  <si>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</si>
  <si>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</si>
  <si>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</si>
  <si>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</si>
  <si>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</si>
  <si>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</si>
  <si>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</si>
  <si>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</si>
  <si>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</si>
  <si>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</si>
  <si>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</si>
  <si>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</si>
  <si>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</si>
  <si>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</si>
  <si>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</si>
  <si>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</si>
  <si>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</si>
  <si>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</si>
  <si>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</si>
  <si>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</si>
  <si>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</si>
  <si>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</si>
  <si>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</si>
  <si>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</si>
  <si>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</si>
  <si>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</si>
  <si>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</si>
  <si>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</si>
  <si>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</si>
  <si>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</si>
  <si>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</si>
  <si>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</si>
  <si>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</si>
  <si>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</si>
  <si>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</si>
  <si>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</si>
  <si>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</si>
  <si>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</si>
  <si>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</si>
  <si>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</si>
  <si>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</si>
  <si>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</si>
  <si>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</si>
  <si>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</si>
  <si>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</si>
  <si>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</si>
  <si>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</si>
  <si>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</si>
  <si>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</si>
  <si>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</si>
  <si>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</si>
  <si>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</si>
  <si>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</si>
  <si>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</si>
  <si>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</si>
  <si>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</si>
  <si>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</si>
  <si>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</si>
  <si>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</si>
  <si>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</si>
  <si>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</si>
  <si>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</si>
  <si>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</si>
  <si>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</si>
  <si>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</si>
  <si>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</si>
  <si>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</si>
  <si>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</si>
  <si>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</si>
  <si>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</si>
  <si>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</si>
  <si>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</si>
  <si>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</si>
  <si>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</si>
  <si>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</si>
  <si>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</si>
  <si>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</si>
  <si>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</si>
  <si>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</si>
  <si>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</si>
  <si>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</si>
  <si>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</si>
  <si>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</si>
  <si>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</si>
  <si>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</si>
  <si>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</si>
  <si>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</si>
  <si>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</si>
  <si>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</si>
  <si>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</si>
  <si>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</si>
  <si>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</si>
  <si>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</si>
  <si>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</si>
  <si>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</si>
  <si>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</si>
  <si>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</si>
  <si>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</si>
  <si>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</si>
  <si>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</si>
  <si>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</si>
  <si>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</si>
  <si>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</si>
  <si>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</si>
  <si>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</si>
  <si>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</si>
  <si>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</si>
  <si>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</si>
  <si>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</si>
  <si>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</si>
  <si>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</si>
  <si>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</si>
  <si>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</si>
  <si>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</si>
  <si>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</si>
  <si>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</si>
  <si>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</si>
  <si>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</si>
  <si>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</si>
  <si>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</si>
  <si>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</si>
  <si>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</si>
  <si>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</si>
  <si>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</si>
  <si>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</si>
  <si>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</si>
  <si>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</si>
  <si>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</si>
  <si>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</si>
  <si>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</si>
  <si>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</si>
  <si>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</si>
  <si>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</si>
  <si>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</si>
  <si>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</si>
  <si>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</si>
  <si>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</si>
  <si>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</si>
  <si>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</si>
  <si>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</si>
  <si>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</si>
  <si>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</si>
  <si>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</si>
  <si>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</si>
  <si>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</si>
  <si>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</si>
  <si>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</si>
  <si>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</si>
  <si>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</si>
  <si>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</si>
  <si>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</si>
  <si>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</si>
  <si>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</si>
  <si>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</si>
  <si>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</si>
  <si>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</si>
  <si>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</si>
  <si>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</si>
  <si>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</si>
  <si>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</si>
  <si>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</si>
  <si>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</si>
  <si>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</si>
  <si>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</si>
  <si>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</si>
  <si>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</si>
  <si>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</si>
  <si>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</si>
  <si>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</si>
  <si>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</si>
  <si>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</si>
  <si>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</si>
  <si>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</si>
  <si>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</si>
  <si>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</si>
  <si>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</si>
  <si>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</si>
  <si>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</si>
  <si>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</si>
  <si>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</si>
  <si>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</si>
  <si>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</si>
  <si>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</si>
  <si>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</si>
  <si>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</si>
  <si>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</si>
  <si>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</si>
  <si>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</si>
  <si>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</si>
  <si>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</si>
  <si>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</si>
  <si>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</si>
  <si>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</si>
  <si>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</si>
  <si>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</si>
  <si>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</si>
  <si>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</si>
  <si>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</si>
  <si>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</si>
  <si>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</si>
  <si>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</si>
  <si>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</si>
  <si>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</si>
  <si>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</si>
  <si>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</si>
  <si>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</si>
  <si>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</si>
  <si>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</si>
  <si>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</si>
  <si>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</si>
  <si>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</si>
  <si>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</si>
  <si>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</si>
  <si>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</si>
  <si>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</si>
  <si>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</si>
  <si>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</si>
  <si>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</si>
  <si>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</si>
  <si>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</si>
  <si>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</si>
  <si>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</si>
  <si>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</si>
  <si>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</si>
  <si>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</si>
  <si>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</si>
  <si>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</si>
  <si>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</si>
  <si>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</si>
  <si>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</si>
  <si>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</si>
  <si>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</si>
  <si>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</si>
  <si>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</si>
  <si>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</si>
  <si>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</si>
  <si>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</si>
  <si>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</si>
  <si>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</si>
  <si>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</si>
  <si>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</si>
  <si>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</si>
  <si>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</si>
  <si>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</si>
  <si>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</si>
  <si>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</si>
  <si>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</si>
  <si>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</si>
  <si>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</si>
  <si>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</si>
  <si>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</si>
  <si>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</si>
  <si>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</si>
  <si>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</si>
  <si>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</si>
  <si>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</si>
  <si>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</si>
  <si>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</si>
  <si>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</si>
  <si>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</si>
  <si>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</si>
  <si>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</si>
  <si>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</si>
  <si>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</si>
  <si>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</si>
  <si>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</si>
  <si>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</si>
  <si>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</si>
  <si>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</si>
  <si>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</si>
  <si>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</si>
  <si>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</si>
  <si>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</si>
  <si>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</si>
  <si>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</si>
  <si>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</si>
  <si>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</si>
  <si>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</si>
  <si>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</si>
  <si>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</si>
  <si>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</si>
  <si>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</si>
  <si>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</si>
  <si>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</si>
  <si>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</si>
  <si>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</si>
  <si>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</si>
  <si>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</si>
  <si>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</si>
  <si>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</si>
  <si>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</si>
  <si>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</si>
  <si>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</si>
  <si>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</si>
  <si>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</si>
  <si>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</si>
  <si>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</si>
  <si>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</si>
  <si>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</si>
  <si>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</si>
  <si>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</si>
  <si>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</si>
  <si>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</si>
  <si>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</si>
  <si>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</si>
  <si>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</si>
  <si>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</si>
  <si>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</si>
  <si>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</si>
  <si>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</si>
  <si>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</si>
  <si>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</si>
  <si>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</si>
  <si>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</si>
  <si>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</si>
  <si>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</si>
  <si>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</si>
  <si>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</si>
  <si>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</si>
  <si>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</si>
  <si>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</si>
  <si>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</si>
  <si>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</si>
  <si>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</si>
  <si>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</si>
  <si>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</si>
  <si>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</si>
  <si>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</si>
  <si>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</si>
  <si>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</si>
  <si>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</si>
  <si>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</si>
  <si>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</si>
  <si>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</si>
  <si>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</si>
  <si>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</si>
  <si>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</si>
  <si>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</si>
  <si>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</si>
  <si>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</si>
  <si>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</si>
  <si>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</si>
  <si>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</si>
  <si>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</si>
  <si>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</si>
  <si>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</si>
  <si>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</si>
  <si>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</si>
  <si>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</si>
  <si>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</si>
  <si>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</si>
  <si>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</si>
  <si>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</si>
  <si>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</si>
  <si>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</si>
  <si>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</si>
  <si>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</si>
  <si>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</si>
  <si>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</si>
  <si>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</si>
  <si>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</si>
  <si>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</si>
  <si>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</si>
  <si>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</si>
  <si>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</si>
  <si>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</si>
  <si>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</si>
  <si>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</si>
  <si>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</si>
  <si>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</si>
  <si>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</si>
  <si>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</si>
  <si>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</si>
  <si>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</si>
  <si>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</si>
  <si>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</si>
  <si>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</si>
  <si>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</si>
  <si>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</si>
  <si>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</si>
  <si>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</si>
  <si>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</si>
  <si>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</si>
  <si>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</si>
  <si>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</si>
  <si>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</si>
  <si>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</si>
  <si>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</si>
  <si>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</si>
  <si>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</si>
  <si>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</si>
  <si>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</si>
  <si>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</si>
  <si>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</si>
  <si>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</si>
  <si>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</si>
  <si>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</si>
  <si>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</si>
  <si>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</si>
  <si>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</si>
  <si>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</si>
  <si>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</si>
  <si>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</si>
  <si>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</si>
  <si>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</si>
  <si>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</si>
  <si>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</si>
  <si>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</si>
  <si>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</si>
  <si>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</si>
  <si>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</si>
  <si>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</si>
  <si>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</si>
  <si>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</si>
  <si>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</si>
  <si>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</si>
  <si>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</si>
  <si>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</si>
  <si>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</si>
  <si>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</si>
  <si>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</si>
  <si>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</si>
  <si>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</si>
  <si>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</si>
  <si>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</si>
  <si>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</si>
  <si>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</si>
  <si>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</si>
  <si>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</si>
  <si>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</si>
  <si>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</si>
  <si>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</si>
  <si>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</si>
  <si>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</si>
  <si>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</si>
  <si>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</si>
  <si>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</si>
  <si>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</si>
  <si>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</si>
  <si>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</si>
  <si>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</si>
  <si>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</si>
  <si>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</si>
  <si>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</si>
  <si>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</si>
  <si>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</si>
  <si>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</si>
  <si>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</si>
  <si>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</si>
  <si>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</si>
  <si>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</si>
  <si>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</si>
  <si>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</si>
  <si>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</si>
  <si>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</si>
  <si>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</si>
  <si>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</si>
  <si>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</si>
  <si>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</si>
  <si>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</si>
  <si>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</si>
  <si>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</si>
  <si>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</si>
  <si>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</si>
  <si>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</si>
  <si>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</si>
  <si>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</si>
  <si>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</si>
  <si>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</si>
  <si>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</si>
  <si>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</si>
  <si>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</si>
  <si>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</si>
  <si>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</si>
  <si>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</si>
  <si>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</si>
  <si>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</si>
  <si>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</si>
  <si>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</si>
  <si>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</si>
  <si>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</si>
  <si>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</si>
  <si>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</si>
  <si>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</si>
  <si>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</si>
  <si>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</si>
  <si>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</si>
  <si>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</si>
  <si>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</si>
  <si>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</si>
  <si>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</si>
  <si>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</si>
  <si>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</si>
  <si>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</si>
  <si>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</si>
  <si>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</si>
  <si>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</si>
  <si>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</si>
  <si>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</si>
  <si>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</si>
  <si>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</si>
  <si>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</si>
  <si>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</si>
  <si>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</si>
  <si>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</si>
  <si>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</si>
  <si>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</si>
  <si>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</si>
  <si>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</si>
  <si>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</si>
  <si>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</si>
  <si>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</si>
  <si>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</si>
  <si>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</si>
  <si>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</si>
  <si>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</si>
  <si>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</si>
  <si>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</si>
  <si>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</si>
  <si>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</si>
  <si>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</si>
  <si>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</si>
  <si>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</si>
  <si>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</si>
  <si>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</si>
  <si>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</si>
  <si>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</si>
  <si>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</si>
  <si>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</si>
  <si>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</si>
  <si>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</si>
  <si>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</si>
  <si>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</si>
  <si>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</si>
  <si>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</si>
  <si>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</si>
  <si>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</si>
  <si>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</si>
  <si>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</si>
  <si>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</si>
  <si>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</si>
  <si>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</si>
  <si>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</si>
  <si>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</si>
  <si>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</si>
  <si>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</si>
  <si>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</si>
  <si>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</si>
  <si>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</si>
  <si>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</si>
  <si>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</si>
  <si>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</si>
  <si>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</si>
  <si>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</si>
  <si>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</si>
  <si>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</si>
  <si>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</si>
  <si>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</si>
  <si>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</si>
  <si>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</si>
  <si>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</si>
  <si>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</si>
  <si>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</si>
  <si>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</si>
  <si>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</si>
  <si>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</si>
  <si>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</si>
  <si>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</si>
  <si>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</si>
  <si>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</si>
  <si>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</si>
  <si>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</si>
  <si>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</si>
  <si>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</si>
  <si>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</si>
  <si>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</si>
  <si>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</si>
  <si>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</si>
  <si>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</si>
  <si>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</si>
  <si>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</si>
  <si>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</si>
  <si>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</si>
  <si>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</si>
  <si>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</si>
  <si>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</si>
  <si>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</si>
  <si>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</si>
  <si>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</si>
  <si>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</si>
  <si>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</si>
  <si>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</si>
  <si>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</si>
  <si>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</si>
  <si>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</si>
  <si>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</si>
  <si>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</si>
  <si>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</si>
  <si>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</si>
  <si>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</si>
  <si>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</si>
  <si>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</si>
  <si>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</si>
  <si>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</si>
  <si>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</si>
  <si>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</si>
  <si>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</si>
  <si>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</si>
  <si>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</si>
  <si>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</si>
  <si>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</si>
  <si>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</si>
  <si>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</si>
  <si>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</si>
  <si>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</si>
  <si>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</si>
  <si>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</si>
  <si>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</si>
  <si>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</si>
  <si>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</si>
  <si>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</si>
  <si>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</si>
  <si>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</si>
  <si>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</si>
  <si>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</si>
  <si>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</si>
  <si>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</si>
  <si>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</si>
  <si>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</si>
  <si>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</si>
  <si>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</si>
  <si>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</si>
  <si>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</si>
  <si>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</si>
  <si>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</si>
  <si>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</si>
  <si>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</si>
  <si>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</si>
  <si>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</si>
  <si>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</si>
  <si>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</si>
  <si>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</si>
  <si>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</si>
  <si>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</si>
  <si>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</si>
  <si>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</si>
  <si>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</si>
  <si>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</si>
  <si>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</si>
  <si>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</si>
  <si>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</si>
  <si>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</si>
  <si>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</si>
  <si>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</si>
  <si>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</si>
  <si>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</si>
  <si>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</si>
  <si>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</si>
  <si>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</si>
  <si>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</si>
  <si>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</si>
  <si>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</si>
  <si>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</si>
  <si>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</si>
  <si>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</si>
  <si>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</si>
  <si>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</si>
  <si>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</si>
  <si>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</si>
  <si>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</si>
  <si>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</si>
  <si>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</si>
  <si>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</si>
  <si>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</si>
  <si>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</si>
  <si>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</si>
  <si>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</si>
  <si>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</si>
  <si>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</si>
  <si>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</si>
  <si>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</si>
  <si>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</si>
  <si>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</si>
  <si>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</si>
  <si>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</si>
  <si>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</si>
  <si>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</si>
  <si>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</si>
  <si>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</si>
  <si>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</si>
  <si>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</si>
  <si>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</si>
  <si>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</si>
  <si>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</si>
  <si>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</si>
  <si>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</si>
  <si>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</si>
  <si>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</si>
  <si>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</si>
  <si>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</si>
  <si>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</si>
  <si>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</si>
  <si>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</si>
  <si>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</si>
  <si>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</si>
  <si>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</si>
  <si>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</si>
  <si>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</si>
  <si>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</si>
  <si>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</si>
  <si>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</si>
  <si>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</si>
  <si>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</si>
  <si>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</si>
  <si>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</si>
  <si>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</si>
  <si>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</si>
  <si>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</si>
  <si>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</si>
  <si>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</si>
  <si>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</si>
  <si>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</si>
  <si>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</si>
  <si>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</si>
  <si>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</si>
  <si>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</si>
  <si>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</si>
  <si>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</si>
  <si>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</si>
  <si>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</si>
  <si>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</si>
  <si>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</si>
  <si>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</si>
  <si>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</si>
  <si>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</si>
  <si>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</si>
  <si>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</si>
  <si>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</si>
  <si>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</si>
  <si>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</si>
  <si>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</si>
  <si>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</si>
  <si>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</si>
  <si>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</si>
  <si>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</si>
  <si>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</si>
  <si>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</si>
  <si>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</si>
  <si>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</si>
  <si>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</si>
  <si>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</si>
  <si>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</si>
  <si>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</si>
  <si>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</si>
  <si>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</si>
  <si>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</si>
  <si>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</si>
  <si>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</si>
  <si>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</si>
  <si>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</si>
  <si>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</si>
  <si>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</si>
  <si>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</si>
  <si>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</si>
  <si>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</si>
  <si>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</si>
  <si>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</si>
  <si>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</si>
  <si>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</si>
  <si>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</si>
  <si>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</si>
  <si>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</si>
  <si>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</si>
  <si>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</si>
  <si>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</si>
  <si>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</si>
  <si>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</si>
  <si>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</si>
  <si>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</si>
  <si>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</si>
  <si>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</si>
  <si>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</si>
  <si>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</si>
  <si>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</si>
  <si>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</si>
  <si>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</si>
  <si>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</si>
  <si>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</si>
  <si>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</si>
  <si>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</si>
  <si>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</si>
  <si>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</si>
  <si>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</si>
  <si>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</si>
  <si>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</si>
  <si>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</si>
  <si>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</si>
  <si>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</si>
  <si>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</si>
  <si>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</si>
  <si>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</si>
  <si>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</si>
  <si>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</si>
  <si>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</si>
  <si>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</si>
  <si>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</si>
  <si>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</si>
  <si>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</si>
  <si>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</si>
  <si>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</si>
  <si>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</si>
  <si>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</si>
  <si>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</si>
  <si>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</si>
  <si>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</si>
  <si>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</si>
  <si>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</si>
  <si>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</si>
  <si>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</si>
  <si>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</si>
  <si>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</si>
  <si>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</si>
  <si>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</si>
  <si>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</si>
  <si>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</si>
  <si>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</si>
  <si>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</si>
  <si>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</si>
  <si>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</si>
  <si>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</si>
  <si>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</si>
  <si>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</si>
  <si>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</si>
  <si>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</si>
  <si>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</si>
  <si>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</si>
  <si>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</si>
  <si>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</si>
  <si>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</si>
  <si>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</si>
  <si>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</si>
  <si>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</si>
  <si>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</si>
  <si>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</si>
  <si>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</si>
  <si>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</si>
  <si>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</si>
  <si>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</si>
  <si>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</si>
  <si>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</si>
  <si>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</si>
  <si>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</si>
  <si>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</si>
  <si>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</si>
  <si>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</si>
  <si>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</si>
  <si>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</si>
  <si>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</si>
  <si>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</si>
  <si>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</si>
  <si>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</si>
  <si>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</si>
  <si>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</si>
  <si>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</si>
  <si>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</si>
  <si>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</si>
  <si>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</si>
  <si>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</si>
  <si>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</si>
  <si>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</si>
  <si>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</si>
  <si>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</si>
  <si>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</si>
  <si>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</si>
  <si>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</si>
  <si>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</si>
  <si>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</si>
  <si>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</si>
  <si>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</si>
  <si>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</si>
  <si>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</si>
  <si>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</si>
  <si>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</si>
  <si>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</si>
  <si>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</si>
  <si>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</si>
  <si>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</si>
  <si>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</si>
  <si>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</si>
  <si>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</si>
  <si>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</si>
  <si>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</si>
  <si>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</si>
  <si>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</si>
  <si>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</si>
  <si>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</si>
  <si>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</si>
  <si>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</si>
  <si>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</si>
  <si>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</si>
  <si>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</si>
  <si>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</si>
  <si>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</si>
  <si>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</si>
  <si>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</si>
  <si>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</si>
  <si>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</si>
  <si>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</si>
  <si>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</si>
  <si>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</si>
  <si>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</si>
  <si>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</si>
  <si>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</si>
  <si>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</si>
  <si>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</si>
  <si>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</si>
  <si>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</si>
  <si>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</si>
  <si>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</si>
  <si>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</si>
  <si>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</si>
  <si>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</si>
  <si>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</si>
  <si>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</si>
  <si>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</si>
  <si>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</si>
  <si>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</si>
  <si>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</si>
  <si>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</si>
  <si>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</si>
  <si>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</si>
  <si>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</si>
  <si>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</si>
  <si>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</si>
  <si>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</si>
  <si>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</si>
  <si>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</si>
  <si>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</si>
  <si>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</si>
  <si>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</si>
  <si>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</si>
  <si>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</si>
  <si>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</si>
  <si>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</si>
  <si>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</si>
  <si>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</si>
  <si>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</si>
  <si>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</si>
  <si>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</si>
  <si>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</si>
  <si>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</si>
  <si>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</si>
  <si>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</si>
  <si>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</si>
  <si>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</si>
  <si>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</si>
  <si>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</si>
  <si>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</si>
  <si>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</si>
  <si>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</si>
  <si>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</si>
  <si>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</si>
  <si>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</si>
  <si>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</si>
  <si>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</si>
  <si>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</si>
  <si>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</si>
  <si>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</si>
  <si>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</si>
  <si>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</si>
  <si>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</si>
  <si>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</si>
  <si>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</si>
  <si>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</si>
  <si>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</si>
  <si>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</si>
  <si>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</si>
  <si>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</si>
  <si>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</si>
  <si>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</si>
  <si>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</si>
  <si>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</si>
  <si>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</si>
  <si>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</si>
  <si>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</si>
  <si>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</si>
  <si>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</si>
  <si>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</si>
  <si>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</si>
  <si>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</si>
  <si>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</si>
  <si>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</si>
  <si>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</si>
  <si>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</si>
  <si>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</si>
  <si>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</si>
  <si>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</si>
  <si>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</si>
  <si>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</si>
  <si>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</si>
  <si>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</si>
  <si>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</si>
  <si>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</si>
  <si>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</si>
  <si>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</si>
  <si>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</si>
  <si>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</si>
  <si>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</si>
  <si>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</si>
  <si>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</si>
  <si>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</si>
  <si>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</si>
  <si>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</si>
  <si>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</si>
  <si>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</si>
  <si>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</si>
  <si>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</si>
  <si>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</si>
  <si>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</si>
  <si>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</si>
  <si>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</si>
  <si>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</si>
  <si>
    <t>PCM-20251103-00000372</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</si>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</sst>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301.36348379629635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0.24025462962890742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45964.311909722222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45964.311909722222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45964.311909722222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45964.311909722222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45964.311909722222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45964.311909722222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45964.311909722222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45964.311909722222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45964.311909722222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45964.311909722222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45964.311909722222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45964.311909722222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45964.311909722222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45964.311909722222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45964.311909722222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45964.311909722222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45964.311909722222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45964.311909722222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45964.311909722222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45964.311909722222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45964.311909722222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45964.311909722222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45964.311909722222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45964.311909722222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45964.311909722222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45964.311909722222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45964.311909722222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45964.311909722222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45964.311909722222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45964.311909722222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45964.311909722222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45964.311909722222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45964.311909722222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45964.311909722222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45964.311909722222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45964.311909722222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45964.311909722222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45964.311909722222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45964.311909722222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45964.311909722222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45964.311909722222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45964.311909722222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45964.311909722222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45964.311909722222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45964.311909722222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45964.311909722222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45964.311909722222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45964.311909722222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45964.311909722222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45964.311909722222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45964.311909722222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45964.311909722222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45964.311909722222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45964.311909722222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45964.311909722222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45964.311909722222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45964.311909722222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45964.311909722222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45964.311909722222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45964.311909722222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45964.311909722222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45964.311909722222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45964.311909722222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45964.311909722222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45964.311909722222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45964.311909722222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45964.311909722222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45964.311909722222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45964.311909722222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45964.311909722222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45964.311909722222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45964.311909722222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45964.311909722222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45964.311909722222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45964.311909722222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45964.311909722222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45964.311909722222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45964.311909722222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45964.311909722222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45964.311909722222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45964.311909722222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45964.311909722222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45964.311909722222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45964.311909722222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45964.311909722222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45964.311909722222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45964.311909722222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45964.311909722222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45964.311909722222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45964.311909722222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45964.311909722222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45964.311909722222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45964.311909722222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45964.311909722222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45964.311909722222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45964.311909722222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45964.311909722222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45964.311909722222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45964.311909722222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45964.311909722222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45964.311909722222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45964.311909722222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45964.311909722222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45964.311909722222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45964.311909722222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45964.311909722222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45964.311909722222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45964.311909722222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45964.311909722222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21242E8-7218-4956-A8A2-CEB96E11D04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139.31207175926102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5.5698263888916699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45964.311909722222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45964.311909722222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45964.311909722222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45964.311909722222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45964.311909722222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45964.311909722222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45964.311909722222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45964.311909722222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45964.311909722222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45964.311909722222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45964.311909722222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45964.311909722222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45964.311909722222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45964.311909722222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45964.311909722222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45964.311909722222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45964.311909722222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45964.311909722222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45964.311909722222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45964.311909722222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45964.311909722222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45964.311909722222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45964.311909722222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45964.311909722222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45964.311909722222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45964.311909722222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45964.311909722222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45964.311909722222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45964.311909722222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45964.311909722222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45964.311909722222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45964.311909722222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45964.311909722222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45964.311909722222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45964.311909722222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45964.311909722222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45964.311909722222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45964.311909722222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45964.311909722222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45964.311909722222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45964.311909722222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45964.311909722222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45964.311909722222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45964.311909722222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45964.311909722222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45964.311909722222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45964.311909722222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45964.311909722222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45964.311909722222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45964.311909722222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45964.311909722222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45964.311909722222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45964.311909722222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45964.311909722222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45964.311909722222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45964.311909722222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45964.311909722222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45964.311909722222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45964.311909722222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45964.311909722222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45964.311909722222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45964.311909722222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45964.311909722222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45964.311909722222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45964.311909722222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45964.311909722222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45964.311909722222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45964.311909722222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45964.311909722222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45964.311909722222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45964.311909722222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45964.311909722222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45964.311909722222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45964.311909722222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45964.311909722222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45964.311909722222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45964.311909722222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45964.311909722222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45964.311909722222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45964.311909722222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45964.311909722222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45964.311909722222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45964.311909722222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45964.311909722222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45964.311909722222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45964.311909722222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45964.311909722222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45964.311909722222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45964.311909722222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45964.311909722222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45964.311909722222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45964.311909722222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45964.311909722222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45964.311909722222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45964.311909722222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45964.311909722222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45964.311909722222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45964.311909722222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45964.311909722222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45964.311909722222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45964.311909722222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45964.311909722222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45964.311909722222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45964.311909722222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45964.311909722222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45964.311909722222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45964.311909722222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45964.311909722222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45964.311909722222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45964.311909722222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45964.311909722222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45964.311909722222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45964.311909722222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45964.311909722222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45964.311909722222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45964.311909722222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45964.311909722222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45964.311909722222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45964.311909722222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45964.311909722222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45964.311909722222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45964.311909722222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45964.311909722222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45964.311909722222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45964.311909722222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45964.311909722222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45964.311909722222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45964.311909722222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45964.311909722222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45964.311909722222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45964.311909722222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45964.311909722222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45964.311909722222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45964.311909722222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45964.311909722222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45964.311909722222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45964.311909722222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45964.311909722222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45964.311909722222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45964.311909722222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45964.311909722222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45964.311909722222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45964.311909722222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45964.311909722222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45964.311909722222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45964.311909722222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45964.311909722222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45964.311909722222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45964.311909722222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45964.311909722222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45964.311909722222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45964.311909722222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45964.311909722222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45964.311909722222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45964.311909722222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45964.311909722222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45964.311909722222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45964.311909722222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45964.311909722222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45964.311909722222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45964.311909722222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45964.311909722222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45964.311909722222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45964.311909722222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45964.311909722222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45964.311909722222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45964.311909722222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45964.311909722222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45964.311909722222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45964.311909722222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45964.311909722222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45964.311909722222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45964.311909722222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45964.311909722222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45964.311909722222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45964.311909722222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45964.311909722222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45964.311909722222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45964.311909722222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45964.311909722222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45964.311909722222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45964.311909722222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45964.311909722222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45964.311909722222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45964.311909722222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45964.311909722222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45964.311909722222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45964.311909722222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45964.311909722222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45964.311909722222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45964.311909722222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45964.311909722222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45964.311909722222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45964.311909722222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45964.311909722222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45964.311909722222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45964.311909722222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45964.311909722222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45964.311909722222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45964.311909722222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45964.311909722222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45964.311909722222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45964.311909722222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45964.311909722222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45964.311909722222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45964.311909722222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45964.311909722222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45964.311909722222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45964.311909722222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45964.311909722222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45964.311909722222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45964.311909722222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45964.311909722222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45964.311909722222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45964.311909722222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45964.311909722222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45964.311909722222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45964.311909722222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45964.311909722222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45964.311909722222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45964.311909722222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45964.311909722222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45964.311909722222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45964.311909722222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45964.311909722222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45964.311909722222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45964.311909722222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45964.311909722222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45964.311909722222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45964.311909722222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45964.311909722222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45964.311909722222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45964.311909722222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45964.311909722222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45964.311909722222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45964.311909722222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45964.311909722222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45964.311909722222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45964.311909722222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45964.311909722222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45964.311909722222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45964.311909722222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45964.311909722222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45964.311909722222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45964.311909722222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45964.311909722222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45964.311909722222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45964.311909722222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45964.311909722222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45964.311909722222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45964.311909722222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45964.311909722222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45964.311909722222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45964.311909722222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45964.311909722222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45964.311909722222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45964.311909722222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45964.311909722222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45964.311909722222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45964.311909722222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45964.311909722222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45964.311909722222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45964.311909722222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45964.311909722222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45964.311909722222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45964.311909722222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45964.311909722222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45964.311909722222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45964.311909722222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45964.311909722222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45964.311909722222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45964.311909722222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45964.311909722222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45964.311909722222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45964.311909722222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45964.311909722222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45964.311909722222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45964.311909722222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45964.311909722222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45964.311909722222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45964.311909722222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45964.311909722222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45964.311909722222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45964.311909722222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45964.311909722222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45964.311909722222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45964.311909722222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45964.311909722222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45964.311909722222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45964.311909722222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45964.311909722222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45964.311909722222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45964.311909722222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45964.311909722222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45964.311909722222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45964.311909722222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45964.311909722222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45964.311909722222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45964.311909722222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45964.311909722222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45964.311909722222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45964.311909722222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45964.311909722222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45964.311909722222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45964.311909722222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45964.311909722222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45964.311909722222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45964.311909722222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45964.311909722222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45964.311909722222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45964.311909722222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45964.311909722222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45964.311909722222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45964.311909722222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45964.311909722222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45964.311909722222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45964.311909722222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45964.311909722222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45964.311909722222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45964.311909722222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45964.311909722222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45964.311909722222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45964.311909722222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45964.311909722222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45964.311909722222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45964.311909722222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45964.311909722222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45964.311909722222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45964.311909722222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45964.311909722222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45964.311909722222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45964.311909722222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45964.311909722222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45964.311909722222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45964.311909722222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45964.311909722222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45964.311909722222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45964.311909722222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45964.311909722222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45964.311909722222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45964.311909722222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45964.311909722222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45964.311909722222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45964.311909722222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45964.311909722222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45964.311909722222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45964.311909722222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45964.311909722222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45964.311909722222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45964.311909722222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45964.311909722222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45964.311909722222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45964.311909722222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45964.311909722222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45964.311909722222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45964.311909722222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45964.311909722222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45964.311909722222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45964.311909722222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45964.311909722222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45964.311909722222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45964.311909722222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45964.311909722222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45964.311909722222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45964.311909722222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45964.311909722222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45964.311909722222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45964.311909722222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45964.311909722222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45964.311909722222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45964.311909722222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45964.311909722222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45964.311909722222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45964.311909722222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45964.311909722222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45964.311909722222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45964.311909722222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45964.311909722222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45964.311909722222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45964.311909722222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45964.311909722222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45964.311909722222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45964.311909722222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45964.311909722222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45964.311909722222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45964.311909722222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45964.311909722222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45964.311909722222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45964.311909722222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45964.311909722222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45964.311909722222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45964.311909722222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45964.311909722222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45964.311909722222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45964.311909722222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45964.311909722222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45964.311909722222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45964.311909722222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45964.311909722222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45964.311909722222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45964.311909722222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45964.311909722222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45964.311909722222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45964.311909722222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45964.311909722222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45964.311909722222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45964.311909722222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45964.311909722222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45964.311909722222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45964.311909722222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45964.311909722222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45964.311909722222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45964.311909722222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45964.311909722222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45964.311909722222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45964.311909722222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45964.311909722222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45964.311909722222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45964.311909722222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45964.311909722222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45964.311909722222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45964.311909722222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45964.311909722222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45964.311909722222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45964.311909722222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45964.311909722222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45964.311909722222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45964.311909722222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45964.311909722222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45964.311909722222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45964.311909722222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45964.311909722222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45964.311909722222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45964.311909722222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45964.311909722222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45964.311909722222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45964.311909722222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45964.311909722222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45964.311909722222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45964.311909722222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45964.311909722222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45964.311909722222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45964.311909722222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45964.311909722222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45964.311909722222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45964.311909722222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45964.311909722222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45964.311909722222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45964.311909722222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45964.311909722222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45964.311909722222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45964.311909722222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45964.311909722222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45964.311909722222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45964.311909722222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45964.311909722222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45964.311909722222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45964.311909722222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45964.311909722222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45964.311909722222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45964.311909722222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45964.311909722222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45964.311909722222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45964.311909722222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45964.311909722222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45964.311909722222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45964.311909722222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45964.311909722222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45964.311909722222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45964.311909722222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45964.311909722222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45964.311909722222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45964.311909722222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45964.311909722222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45964.311909722222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45964.311909722222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45964.311909722222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45964.311909722222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45964.311909722222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45964.311909722222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45964.311909722222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45964.311909722222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45964.311909722222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45964.311909722222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45964.311909722222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45964.311909722222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45964.311909722222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45964.311909722222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45964.311909722222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45964.311909722222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45964.311909722222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45964.311909722222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45964.311909722222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45964.311909722222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45964.311909722222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45964.311909722222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45964.311909722222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45964.311909722222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45964.311909722222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45964.311909722222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45964.311909722222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45964.311909722222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45964.311909722222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45964.311909722222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45964.311909722222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45964.311909722222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45964.311909722222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45964.311909722222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45964.311909722222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45964.311909722222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45964.311909722222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45964.311909722222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45964.311909722222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45964.311909722222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45964.311909722222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45964.311909722222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45964.311909722222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45964.311909722222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45964.311909722222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45964.311909722222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45964.311909722222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45964.311909722222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45964.311909722222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45964.311909722222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45964.311909722222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45964.311909722222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45964.311909722222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45964.311909722222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45964.311909722222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45964.311909722222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45964.311909722222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45964.311909722222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45964.311909722222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45964.311909722222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45964.311909722222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45964.311909722222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45964.311909722222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45964.311909722222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45964.311909722222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45964.311909722222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45964.311909722222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45964.311909722222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45964.311909722222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45964.311909722222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45964.311909722222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45964.311909722222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45964.311909722222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45964.311909722222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45964.311909722222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45964.311909722222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45964.311909722222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45964.311909722222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45964.311909722222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45964.311909722222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45964.311909722222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45964.311909722222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45964.311909722222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45964.311909722222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45964.311909722222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45964.311909722222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45964.311909722222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45964.311909722222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45964.311909722222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45964.311909722222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45964.311909722222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45964.311909722222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45964.311909722222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45964.311909722222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45964.311909722222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45964.311909722222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45964.311909722222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45964.311909722222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45964.311909722222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45964.311909722222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45964.311909722222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45964.311909722222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45964.311909722222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45964.311909722222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45964.311909722222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45964.311909722222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45964.311909722222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45964.311909722222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45964.311909722222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45964.311909722222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45964.311909722222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45964.311909722222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45964.311909722222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45964.311909722222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45964.311909722222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45964.311909722222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45964.311909722222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45964.311909722222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45964.311909722222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45964.311909722222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45964.311909722222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45964.311909722222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45964.311909722222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45964.311909722222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45964.311909722222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45964.311909722222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45964.311909722222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45964.311909722222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45964.311909722222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45964.311909722222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45964.311909722222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45964.311909722222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45964.311909722222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45964.311909722222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45964.311909722222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45964.311909722222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45964.311909722222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45964.311909722222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45964.311909722222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45964.311909722222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45964.311909722222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45964.311909722222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45964.311909722222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45964.311909722222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45964.311909722222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45964.311909722222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45964.311909722222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45964.311909722222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45964.311909722222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45964.311909722222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45964.311909722222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45964.311909722222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45964.311909722222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45964.311909722222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45964.311909722222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45964.311909722222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45964.311909722222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45964.311909722222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45964.311909722222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45964.311909722222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45964.311909722222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45964.311909722222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45964.311909722222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45964.311909722222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45964.311909722222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45964.311909722222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45964.311909722222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45964.311909722222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45964.311909722222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45964.311909722222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45964.311909722222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45964.311909722222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45964.311909722222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45964.311909722222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45964.311909722222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45964.311909722222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45964.311909722222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45964.311909722222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45964.311909722222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45964.311909722222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45964.311909722222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45964.311909722222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45964.311909722222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45964.311909722222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45964.311909722222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45964.311909722222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45964.311909722222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45964.311909722222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45964.311909722222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45964.311909722222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45964.311909722222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45964.311909722222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45964.311909722222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45964.311909722222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45964.311909722222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45964.311909722222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45964.311909722222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45964.311909722222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45964.311909722222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45964.311909722222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45964.311909722222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45964.311909722222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45964.311909722222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45964.311909722222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45964.311909722222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45964.311909722222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45964.311909722222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45964.311909722222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45964.311909722222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45964.311909722222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45964.311909722222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45964.311909722222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45964.311909722222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45964.311909722222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45964.311909722222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45964.311909722222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45964.311909722222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45964.311909722222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45964.311909722222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45964.311909722222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45964.311909722222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45964.311909722222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45964.311909722222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45964.311909722222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45964.311909722222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45964.311909722222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45964.311909722222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45964.311909722222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45964.311909722222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45964.311909722222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45964.311909722222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45964.311909722222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45964.311909722222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45964.311909722222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45964.311909722222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45964.311909722222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45964.311909722222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45964.311909722222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45964.311909722222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45964.311909722222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45964.311909722222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45964.311909722222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45964.311909722222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45964.311909722222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45964.311909722222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45964.311909722222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45964.311909722222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45964.311909722222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45964.311909722222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45964.311909722222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45964.311909722222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45964.311909722222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45964.311909722222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45964.311909722222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45964.311909722222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45964.311909722222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45964.311909722222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45964.311909722222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45964.311909722222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45964.311909722222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45964.311909722222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45964.311909722222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45964.311909722222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45964.311909722222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45964.311909722222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45964.311909722222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45964.311909722222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45964.311909722222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45964.311909722222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45964.311909722222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45964.311909722222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45964.311909722222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45964.311909722222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45964.311909722222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45964.311909722222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45964.311909722222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45964.311909722222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45964.311909722222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45964.311909722222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45964.311909722222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45964.311909722222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45964.311909722222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45964.311909722222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45964.311909722222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45964.311909722222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45964.311909722222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45964.311909722222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45964.311909722222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45964.311909722222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45964.311909722222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45964.311909722222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45964.311909722222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45964.311909722222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45964.311909722222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45964.311909722222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45964.311909722222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45964.311909722222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45964.311909722222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45964.311909722222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45964.311909722222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45964.311909722222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45964.311909722222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45964.311909722222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45964.311909722222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45964.311909722222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45964.311909722222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45964.311909722222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45964.311909722222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45964.311909722222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45964.311909722222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45964.311909722222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45964.311909722222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45964.311909722222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45964.311909722222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45964.311909722222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45964.311909722222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45964.311909722222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45964.311909722222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45964.311909722222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45964.311909722222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45964.311909722222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45964.311909722222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45964.311909722222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45964.311909722222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45964.311909722222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45964.311909722222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45964.311909722222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45964.311909722222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45964.311909722222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45964.311909722222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45964.311909722222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45964.311909722222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45964.311909722222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45964.311909722222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45964.311909722222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45964.311909722222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45964.311909722222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45964.311909722222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45964.311909722222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45964.311909722222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45964.311909722222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45964.311909722222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45964.311909722222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45964.311909722222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45964.311909722222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45964.311909722222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45964.311909722222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45964.311909722222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45964.311909722222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45964.311909722222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45964.311909722222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45964.311909722222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45964.311909722222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45964.311909722222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45964.311909722222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45964.311909722222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45964.311909722222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45964.311909722222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45964.311909722222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45964.311909722222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45964.311909722222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45964.311909722222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45964.311909722222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45964.311909722222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45964.311909722222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45964.311909722222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45964.311909722222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45964.311909722222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45964.311909722222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45964.311909722222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45964.311909722222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45964.311909722222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45964.311909722222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45964.311909722222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45964.311909722222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45964.311909722222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45964.311909722222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45964.311909722222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45964.311909722222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45964.311909722222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45964.311909722222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45964.311909722222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45964.311909722222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45964.311909722222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45964.311909722222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45964.311909722222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45964.311909722222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45964.311909722222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45964.311909722222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45964.311909722222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45964.311909722222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45964.311909722222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45964.311909722222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45964.311909722222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45964.311909722222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45964.311909722222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45964.311909722222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45964.311909722222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45964.311909722222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45964.311909722222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45964.311909722222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45964.311909722222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45964.311909722222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45964.311909722222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45964.311909722222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45964.311909722222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45964.311909722222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45964.311909722222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45964.311909722222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45964.311909722222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45964.311909722222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45964.311909722222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45964.311909722222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45964.311909722222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45964.311909722222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45964.311909722222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45964.311909722222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45964.311909722222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45964.311909722222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45964.311909722222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45964.311909722222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45964.311909722222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45964.311909722222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45964.311909722222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45964.311909722222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45964.311909722222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45964.311909722222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45964.311909722222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45964.311909722222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45964.311909722222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45964.311909722222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45964.311909722222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45964.311909722222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45964.311909722222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45964.311909722222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45964.311909722222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45964.311909722222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45964.311909722222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45964.311909722222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45964.311909722222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45964.311909722222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45964.311909722222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45964.311909722222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45964.311909722222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45964.311909722222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45964.311909722222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45964.311909722222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45964.311909722222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45964.311909722222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45964.311909722222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45964.311909722222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45964.311909722222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45964.311909722222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45964.311909722222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45964.311909722222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45964.311909722222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45964.311909722222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45964.311909722222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45964.311909722222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45964.311909722222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45964.311909722222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45964.311909722222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45964.311909722222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45964.311909722222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45964.311909722222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45964.311909722222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45964.311909722222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45964.311909722222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45964.311909722222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45964.311909722222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45964.311909722222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45964.311909722222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45964.311909722222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45964.311909722222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45964.311909722222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45964.311909722222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45964.311909722222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45964.311909722222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45964.311909722222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45964.311909722222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45964.311909722222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45964.311909722222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45964.311909722222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45964.311909722222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45964.311909722222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45964.311909722222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45964.311909722222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45964.311909722222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45964.311909722222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45964.311909722222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45964.311909722222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45964.311909722222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45964.311909722222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45964.311909722222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45964.311909722222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45964.311909722222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45964.311909722222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45964.311909722222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45964.311909722222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45964.311909722222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45964.311909722222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45964.311909722222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45964.311909722222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45964.311909722222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45964.311909722222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45964.311909722222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45964.311909722222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45964.311909722222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45964.311909722222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45964.311909722222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45964.311909722222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45964.311909722222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45964.311909722222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45964.311909722222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45964.311909722222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45964.311909722222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45964.311909722222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45964.311909722222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45964.311909722222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45964.311909722222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45964.311909722222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45964.311909722222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45964.311909722222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45964.311909722222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45964.311909722222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45964.311909722222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45964.311909722222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45964.311909722222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45964.311909722222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45964.311909722222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45964.311909722222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45964.311909722222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45964.311909722222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45964.311909722222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45964.311909722222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45964.311909722222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45964.311909722222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45964.311909722222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45964.311909722222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45964.311909722222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45964.311909722222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45964.311909722222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45964.311909722222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45964.311909722222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45964.311909722222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45964.311909722222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45964.311909722222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45964.311909722222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45964.311909722222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45964.311909722222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45964.311909722222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45964.311909722222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45964.311909722222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45964.311909722222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45964.311909722222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45964.311909722222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45964.311909722222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45964.311909722222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45964.311909722222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45964.311909722222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45964.311909722222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45964.311909722222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45964.311909722222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45964.311909722222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45964.311909722222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45964.311909722222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45964.311909722222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45964.311909722222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45964.311909722222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45964.311909722222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45964.311909722222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45964.311909722222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45964.311909722222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45964.311909722222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45964.311909722222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45964.311909722222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45964.311909722222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45964.311909722222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45964.311909722222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45964.311909722222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45964.311909722222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45964.311909722222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45964.311909722222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45964.311909722222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45964.311909722222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45964.311909722222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45964.311909722222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45964.311909722222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45964.311909722222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45964.311909722222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45964.311909722222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45964.311909722222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45964.311909722222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45964.311909722222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45964.311909722222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45964.311909722222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45964.311909722222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45964.311909722222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45964.311909722222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45964.311909722222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45964.311909722222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45964.311909722222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45964.311909722222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45964.311909722222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45964.311909722222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45964.311909722222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45964.311909722222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45964.311909722222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45964.311909722222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45964.311909722222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45964.311909722222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45964.311909722222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45964.311909722222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45964.311909722222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45964.311909722222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45964.311909722222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45964.311909722222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45964.311909722222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45964.311909722222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45964.311909722222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45964.311909722222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45964.311909722222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45964.311909722222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45964.311909722222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45964.311909722222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45964.311909722222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45964.311909722222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45964.311909722222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45964.311909722222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45964.311909722222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45964.311909722222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45964.311909722222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45964.311909722222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45964.311909722222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45964.311909722222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45964.311909722222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45964.311909722222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45964.311909722222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45964.311909722222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45964.311909722222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45964.311909722222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45964.311909722222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45964.311909722222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45964.311909722222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45964.311909722222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45964.311909722222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45964.311909722222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45964.311909722222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45964.311909722222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45964.311909722222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45964.311909722222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45964.311909722222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45964.311909722222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45964.311909722222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45964.311909722222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45964.311909722222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45964.311909722222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45964.311909722222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45964.311909722222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45964.311909722222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45964.311909722222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45964.311909722222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45964.311909722222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45964.311909722222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45964.311909722222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45964.311909722222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45964.311909722222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45964.311909722222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45964.311909722222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45964.311909722222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45964.311909722222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45964.311909722222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45964.311909722222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45964.311909722222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45964.311909722222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45964.311909722222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45964.311909722222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45964.311909722222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45964.311909722222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45964.311909722222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45964.311909722222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45964.311909722222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45964.311909722222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45964.311909722222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45964.311909722222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45964.311909722222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45964.311909722222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45964.311909722222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45964.311909722222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45964.311909722222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45964.311909722222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45964.311909722222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45964.311909722222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45964.311909722222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45964.311909722222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45964.311909722222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45964.311909722222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45964.311909722222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45964.311909722222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45964.311909722222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45964.311909722222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45964.311909722222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45964.311909722222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45964.311909722222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45964.311909722222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45964.311909722222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45964.311909722222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45964.311909722222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45964.311909722222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45964.311909722222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45964.311909722222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45964.311909722222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45964.311909722222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45964.311909722222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45964.311909722222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45964.311909722222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45964.311909722222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45964.311909722222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45964.311909722222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45964.311909722222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45964.311909722222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45964.311909722222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45964.311909722222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45964.311909722222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45964.311909722222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45964.311909722222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45964.311909722222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45964.311909722222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45964.311909722222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45964.311909722222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45964.311909722222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45964.311909722222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45964.311909722222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45964.311909722222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45964.311909722222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45964.311909722222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45964.311909722222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260.83119212962629</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45964.311909722222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45964.311909722222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45964.311909722222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45964.311909722222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45964.311909722222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45964.311909722222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45964.311909722222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45964.311909722222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45964.311909722222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45964.311909722222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45964.311909722222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45964.311909722222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45964.311909722222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45964.311909722222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45964.311909722222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45964.311909722222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45964.311909722222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45964.311909722222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45964.311909722222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45964.311909722222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45964.311909722222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45964.311909722222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45964.311909722222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45964.311909722222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45964.311909722222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45964.311909722222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45964.311909722222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45964.311909722222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45964.311909722222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45964.311909722222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45964.311909722222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45964.311909722222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45964.311909722222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45964.311909722222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45964.311909722222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45964.311909722222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45964.311909722222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45964.311909722222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45964.311909722222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45964.311909722222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45964.311909722222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45964.311909722222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45964.311909722222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45964.311909722222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45964.311909722222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45964.311909722222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45964.311909722222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45964.311909722222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45964.311909722222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45964.311909722222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45964.311909722222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45964.311909722222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45964.311909722222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45964.311909722222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45964.311909722222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45964.311909722222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45964.311909722222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45964.311909722222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45964.311909722222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45964.311909722222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45964.311909722222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45964.311909722222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45964.311909722222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45964.311909722222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45964.311909722222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45964.311909722222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45964.311909722222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45964.311909722222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45964.311909722222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45964.311909722222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45964.311909722222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45964.311909722222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45964.311909722222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45964.311909722222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45964.311909722222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45964.311909722222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45964.311909722222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45964.311909722222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45964.311909722222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45964.311909722222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45964.311909722222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45964.311909722222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45964.311909722222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45964.311909722222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45964.311909722222</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45964.311909722222</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72.47984953703417</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39102</v>
      </c>
      <c r="F3" s="38">
        <v>45926.188877314817</v>
      </c>
      <c r="G3" s="143">
        <f t="shared" ref="G3" ca="1" si="0">IFERROR(NOW()-F3,"")</f>
        <v>38.123032407405844</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39102</v>
      </c>
      <c r="F4" s="152">
        <v>45948.661111111112</v>
      </c>
      <c r="G4" s="153">
        <f ca="1">IFERROR(NOW()-F4,"")</f>
        <v>15.650798611110076</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74"/>
      <c r="E5" s="151"/>
      <c r="F5" s="152"/>
      <c r="G5" s="153">
        <f ca="1">IFERROR(NOW()-F5,"")</f>
        <v>45964.311909722222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45964.311909722222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45964.311909722222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45964.311909722222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45964.311909722222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45964.311909722222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45964.311909722222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45964.311909722222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45964.311909722222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45964.311909722222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45964.311909722222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45964.311909722222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45964.311909722222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45964.311909722222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45964.311909722222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45964.311909722222</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45964.311909722222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45964.311909722222</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45964.311909722222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45964.311909722222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45964.311909722222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45964.311909722222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45964.311909722222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45964.311909722222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45964.311909722222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45964.311909722222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45964.311909722222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45964.311909722222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45964.311909722222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45964.311909722222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45964.311909722222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45964.311909722222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45964.311909722222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45964.311909722222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45964.311909722222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45964.311909722222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45964.311909722222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45964.311909722222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45964.311909722222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45964.311909722222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45964.311909722222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45964.311909722222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45964.311909722222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45964.311909722222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45964.311909722222</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45964.311909722222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45964.311909722222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45964.311909722222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45964.311909722222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45964.311909722222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45964.311909722222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45964.311909722222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45964.311909722222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45964.311909722222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45964.311909722222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45964.311909722222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45964.311909722222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45964.311909722222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45964.311909722222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45964.311909722222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45964.311909722222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45964.311909722222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45964.311909722222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45964.311909722222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45964.311909722222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45964.311909722222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45964.311909722222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45964.311909722222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45964.311909722222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45964.311909722222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45964.311909722222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45964.311909722222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45964.311909722222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45964.311909722222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45964.311909722222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45964.311909722222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45964.311909722222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45964.311909722222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45964.311909722222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45964.311909722222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45964.311909722222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45964.311909722222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45964.311909722222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45964.311909722222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45964.311909722222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45964.311909722222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45964.311909722222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45964.311909722222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45964.311909722222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45964.311909722222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45964.311909722222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45964.311909722222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45964.311909722222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45964.311909722222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45964.311909722222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45964.311909722222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45964.311909722222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45964.311909722222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45964.311909722222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45964.311909722222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45964.311909722222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45964.311909722222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45964.311909722222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45964.311909722222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45964.311909722222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45964.311909722222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45964.311909722222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45964.311909722222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45964.311909722222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45964.311909722222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45964.311909722222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45964.311909722222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45964.311909722222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45964.311909722222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45964.311909722222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45964.311909722222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45964.311909722222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45964.311909722222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45964.311909722222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45964.311909722222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45964.311909722222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45964.311909722222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45964.311909722222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45964.311909722222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45964.311909722222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45964.311909722222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45964.311909722222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45964.311909722222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45964.311909722222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45964.311909722222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45964.311909722222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45964.311909722222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45964.311909722222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45964.311909722222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45964.311909722222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45964.311909722222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45964.311909722222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45964.311909722222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45964.311909722222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45964.311909722222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45964.311909722222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45964.311909722222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45964.311909722222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45964.311909722222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45964.311909722222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45964.311909722222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45964.311909722222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45964.311909722222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45964.311909722222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45964.311909722222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45964.311909722222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45964.311909722222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45964.311909722222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45964.311909722222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45964.311909722222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45964.311909722222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45964.311909722222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45964.311909722222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45964.311909722222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45964.311909722222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45964.311909722222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45964.311909722222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45964.311909722222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45964.311909722222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45964.311909722222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45964.311909722222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45964.311909722222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45964.311909722222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45964.311909722222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45964.311909722222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45964.311909722222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45964.311909722222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45964.311909722222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45964.311909722222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45964.311909722222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45964.311909722222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45964.311909722222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45964.311909722222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45964.311909722222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45964.311909722222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45964.311909722222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45964.311909722222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45964.311909722222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45964.311909722222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45964.311909722222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45964.311909722222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45964.311909722222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45964.311909722222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45964.311909722222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45964.311909722222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45964.311909722222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45964.311909722222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45964.311909722222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45964.311909722222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45964.311909722222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45964.311909722222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45964.311909722222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45964.311909722222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45964.311909722222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45964.311909722222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45964.311909722222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45964.311909722222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45964.311909722222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45964.311909722222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45964.311909722222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45964.311909722222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45964.311909722222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45964.311909722222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45964.311909722222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45964.311909722222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45964.311909722222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45964.311909722222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45964.311909722222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45964.311909722222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45964.311909722222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45964.311909722222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45964.311909722222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45964.311909722222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45964.311909722222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45964.311909722222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45964.311909722222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45964.311909722222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45964.311909722222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45964.311909722222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45964.311909722222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45964.311909722222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45964.311909722222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45964.311909722222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45964.311909722222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45964.311909722222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45964.311909722222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45964.311909722222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45964.311909722222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45964.311909722222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45964.311909722222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45964.311909722222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45964.311909722222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45964.311909722222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45964.311909722222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45964.311909722222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45964.311909722222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45964.311909722222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45964.311909722222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45964.311909722222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45964.311909722222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45964.311909722222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45964.311909722222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45964.311909722222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45964.311909722222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45964.311909722222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45964.311909722222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45964.311909722222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45964.311909722222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45964.311909722222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45964.311909722222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45964.311909722222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45964.311909722222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45964.311909722222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45964.311909722222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45964.311909722222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45964.311909722222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45964.311909722222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45964.311909722222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45964.311909722222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45964.311909722222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45964.311909722222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45964.311909722222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45964.311909722222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45964.311909722222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45964.311909722222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45964.311909722222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45964.311909722222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45964.311909722222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45964.311909722222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45964.311909722222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45964.311909722222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45964.311909722222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45964.311909722222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45964.311909722222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45964.311909722222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45964.311909722222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45964.311909722222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45964.311909722222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45964.311909722222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45964.311909722222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45964.311909722222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45964.311909722222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45964.311909722222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45964.311909722222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45964.311909722222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45964.311909722222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45964.311909722222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45964.311909722222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45964.311909722222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45964.311909722222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45964.311909722222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45964.311909722222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45964.311909722222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45964.311909722222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45964.311909722222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45964.311909722222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45964.311909722222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45964.311909722222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45964.311909722222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45964.311909722222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45964.311909722222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45964.311909722222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45964.311909722222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45964.311909722222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45964.311909722222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45964.311909722222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45964.311909722222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45964.311909722222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45964.311909722222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45964.311909722222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45964.311909722222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45964.311909722222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45964.311909722222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45964.311909722222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45964.311909722222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45964.311909722222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45964.311909722222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45964.311909722222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45964.311909722222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45964.311909722222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45964.311909722222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45964.311909722222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45964.311909722222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45964.311909722222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45964.311909722222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45964.311909722222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45964.311909722222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45964.311909722222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45964.311909722222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45964.311909722222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45964.311909722222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45964.311909722222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45964.311909722222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45964.311909722222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45964.311909722222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45964.311909722222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45964.311909722222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45964.311909722222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45964.311909722222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45964.311909722222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45964.311909722222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45964.311909722222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45964.311909722222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45964.311909722222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45964.311909722222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45964.311909722222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45964.311909722222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45964.311909722222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45964.311909722222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45964.311909722222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45964.311909722222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45964.311909722222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45964.311909722222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45964.311909722222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45964.311909722222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45964.311909722222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45964.311909722222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45964.311909722222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45964.311909722222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45964.311909722222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45964.311909722222</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30770</v>
      </c>
      <c r="E2" s="102" t="s">
        <v>39021</v>
      </c>
      <c r="F2" s="175">
        <v>45964.139004629629</v>
      </c>
      <c r="G2" s="115">
        <f t="shared" ref="G2:G17" ca="1" si="0">IFERROR(NOW()-F2,"-")</f>
        <v>0.17290509259328246</v>
      </c>
      <c r="H2" s="171">
        <v>45964.083634259259</v>
      </c>
      <c r="I2" s="169" t="str">
        <f>IFERROR(VLOOKUP(D2,DB!A:F,6,0),"")</f>
        <v>SCECO</v>
      </c>
      <c r="J2" s="169" t="str">
        <f>IFERROR(VLOOKUP(D2,DB!A:G,7,0),"")</f>
        <v>Vandalized</v>
      </c>
      <c r="K2" s="172" t="s">
        <v>39118</v>
      </c>
      <c r="L2" s="173" t="str">
        <f>IFERROR(VLOOKUP(D2,DB!A:I,9,0),"")</f>
        <v>Latis</v>
      </c>
    </row>
    <row r="3" spans="1:16383" ht="31.5" customHeight="1">
      <c r="A3" s="168" t="s">
        <v>39119</v>
      </c>
      <c r="B3" s="169" t="str">
        <f>IFERROR(VLOOKUP(D3,DB!A:K,11,0),"")</f>
        <v>R6</v>
      </c>
      <c r="C3" s="170">
        <v>6</v>
      </c>
      <c r="D3" s="169" t="s">
        <v>36526</v>
      </c>
      <c r="E3" s="102" t="s">
        <v>39102</v>
      </c>
      <c r="F3" s="175">
        <v>45964.29315972222</v>
      </c>
      <c r="G3" s="115">
        <f t="shared" ca="1" si="0"/>
        <v>1.8750000002910383E-2</v>
      </c>
      <c r="H3" s="171">
        <v>45964.276770833334</v>
      </c>
      <c r="I3" s="169" t="str">
        <f>IFERROR(VLOOKUP(D3,DB!A:F,6,0),"")</f>
        <v>SCECO+STB</v>
      </c>
      <c r="J3" s="169" t="str">
        <f>IFERROR(VLOOKUP(D3,DB!A:G,7,0),"")</f>
        <v>Dead</v>
      </c>
      <c r="K3" s="172" t="s">
        <v>39120</v>
      </c>
      <c r="L3" s="173" t="str">
        <f>IFERROR(VLOOKUP(D3,DB!A:I,9,0),"")</f>
        <v>Latis</v>
      </c>
    </row>
    <row r="4" spans="1:16383" ht="31.5" customHeight="1">
      <c r="A4" s="168"/>
      <c r="B4" s="169" t="str">
        <f>IFERROR(VLOOKUP(D4,DB!A:K,11,0),"")</f>
        <v/>
      </c>
      <c r="C4" s="170"/>
      <c r="D4" s="102"/>
      <c r="E4" s="102"/>
      <c r="F4" s="171"/>
      <c r="G4" s="115">
        <f t="shared" ca="1" si="0"/>
        <v>45964.311909722222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45964.311909722222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45964.311909722222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45964.311909722222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45964.311909722222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45964.311909722222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45964.311909722222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45964.311909722222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45964.311909722222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45964.311909722222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45964.311909722222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45964.311909722222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45964.311909722222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45964.311909722222</v>
      </c>
      <c r="H17" s="171"/>
      <c r="I17" s="169" t="str">
        <f>IFERROR(VLOOKUP(D17,DB!A:F,6,0),"")</f>
        <v/>
      </c>
      <c r="J17" s="169" t="str">
        <f>IFERROR(VLOOKUP(D17,DB!A:G,7,0),"")</f>
        <v/>
      </c>
      <c r="K17" s="172"/>
      <c r="L17" s="173" t="str">
        <f>IFERROR(VLOOKUP(D17,DB!A:I,9,0),"")</f>
        <v/>
      </c>
    </row>
    <row r="18" spans="1:12" ht="31.5" customHeight="1">
      <c r="A18" s="103"/>
      <c r="B18" s="102" t="str">
        <f>IFERROR(VLOOKUP(D18,DB!A:K,11,0),"")</f>
        <v/>
      </c>
      <c r="C18" s="104"/>
      <c r="D18" s="102"/>
      <c r="E18" s="105"/>
      <c r="F18" s="106"/>
      <c r="G18" s="76">
        <f ca="1">IFERROR(NOW()-F18,"-")</f>
        <v>45964.311909722222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45964.311909722222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45964.311909722222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45964.311909722222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45964.311909722222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45964.311909722222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45964.311909722222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45964.311909722222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45964.311909722222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45964.311909722222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45964.311909722222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45964.311909722222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45964.311909722222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45964.311909722222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45964.311909722222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45964.311909722222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45964.311909722222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45964.311909722222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45964.311909722222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45964.311909722222</v>
      </c>
      <c r="H37" s="106"/>
      <c r="I37" s="102" t="str">
        <f>IFERROR(VLOOKUP(D37,DB!A:F,6,0),"")</f>
        <v/>
      </c>
      <c r="J37" s="101" t="str">
        <f>IFERROR(VLOOKUP(D37,DB!A:G,7,0),"")</f>
        <v/>
      </c>
      <c r="K37" s="107"/>
      <c r="L37" s="108"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2025-11-03T04:30:01Z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